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償還推進資金審査表" sheetId="1" r:id="rId1"/>
    <sheet name="借換初年度用" sheetId="2" r:id="rId2"/>
  </sheets>
  <definedNames>
    <definedName name="_xlnm.Print_Area" localSheetId="1">'借換初年度用'!$A$1:$L$102</definedName>
    <definedName name="_xlnm.Print_Area" localSheetId="0">'償還推進資金審査表'!$A$1:$G$29</definedName>
    <definedName name="_xlnm.Print_Titles" localSheetId="1">'借換初年度用'!$1:$6</definedName>
  </definedNames>
  <calcPr fullCalcOnLoad="1"/>
</workbook>
</file>

<file path=xl/comments2.xml><?xml version="1.0" encoding="utf-8"?>
<comments xmlns="http://schemas.openxmlformats.org/spreadsheetml/2006/main">
  <authors>
    <author>chiku-191</author>
  </authors>
  <commentList>
    <comment ref="J87" authorId="0">
      <text>
        <r>
          <rPr>
            <b/>
            <sz val="9"/>
            <rFont val="ＭＳ Ｐゴシック"/>
            <family val="3"/>
          </rPr>
          <t>chiku-191: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<sst xmlns="http://schemas.openxmlformats.org/spreadsheetml/2006/main" count="365" uniqueCount="150">
  <si>
    <t>評価</t>
  </si>
  <si>
    <t>判断基準</t>
  </si>
  <si>
    <t>償還財源</t>
  </si>
  <si>
    <t>家計費</t>
  </si>
  <si>
    <t>経産牛</t>
  </si>
  <si>
    <t>融資機関名</t>
  </si>
  <si>
    <t>借入希望者名</t>
  </si>
  <si>
    <t>普通</t>
  </si>
  <si>
    <t>Ａ</t>
  </si>
  <si>
    <t>Ｂ</t>
  </si>
  <si>
    <t>Ｃ</t>
  </si>
  <si>
    <t>集計</t>
  </si>
  <si>
    <t>.</t>
  </si>
  <si>
    <t>可能</t>
  </si>
  <si>
    <t>不可能</t>
  </si>
  <si>
    <t>評価者：</t>
  </si>
  <si>
    <t>妥当</t>
  </si>
  <si>
    <t>過大</t>
  </si>
  <si>
    <t>過小</t>
  </si>
  <si>
    <t>大家畜経営維持資金の償還</t>
  </si>
  <si>
    <t>大家畜経営改善償還推進計画審査表</t>
  </si>
  <si>
    <t>どちらとも
いえない</t>
  </si>
  <si>
    <t>総合的にみた計画の実現性</t>
  </si>
  <si>
    <t>大家畜経営改善償還推進資金の償還</t>
  </si>
  <si>
    <t>償還財源の確保</t>
  </si>
  <si>
    <t>費用・生産原価の計画</t>
  </si>
  <si>
    <t>売上高の計画</t>
  </si>
  <si>
    <t>販売単価の設定</t>
  </si>
  <si>
    <t>生産量・出荷量の設定</t>
  </si>
  <si>
    <t>１５年度計画</t>
  </si>
  <si>
    <t>１６年度計画</t>
  </si>
  <si>
    <t>１７年度計画</t>
  </si>
  <si>
    <t>審査基準</t>
  </si>
  <si>
    <t>（１）１１、１７、１８は評価がＡであること</t>
  </si>
  <si>
    <t>（２）Ｃが７以下であること</t>
  </si>
  <si>
    <t>良好</t>
  </si>
  <si>
    <t>不良</t>
  </si>
  <si>
    <t>集計点数</t>
  </si>
  <si>
    <t>対象者名:</t>
  </si>
  <si>
    <t>評価年月日：</t>
  </si>
  <si>
    <t>評価基準</t>
  </si>
  <si>
    <t>やや良好</t>
  </si>
  <si>
    <t>やや不良</t>
  </si>
  <si>
    <t>極めて不良</t>
  </si>
  <si>
    <t>生産物販売量</t>
  </si>
  <si>
    <t>畜産部門収入</t>
  </si>
  <si>
    <t>畜産部門支出</t>
  </si>
  <si>
    <t>評価項目</t>
  </si>
  <si>
    <t>400%以上</t>
  </si>
  <si>
    <t>常時飼養頭数</t>
  </si>
  <si>
    <t>前々年実績</t>
  </si>
  <si>
    <t>前年実績</t>
  </si>
  <si>
    <t>当年計画</t>
  </si>
  <si>
    <t>借換計画の評価</t>
  </si>
  <si>
    <t>販売単価</t>
  </si>
  <si>
    <t>生産技術指標</t>
  </si>
  <si>
    <t>改善意欲評価</t>
  </si>
  <si>
    <t>評価データ（金額：千円）</t>
  </si>
  <si>
    <t>評価
結果</t>
  </si>
  <si>
    <t>評価の参考値</t>
  </si>
  <si>
    <t>実績の評価と当年計画の実現性</t>
  </si>
  <si>
    <t>【別表】</t>
  </si>
  <si>
    <t>計画
評価</t>
  </si>
  <si>
    <t>目標年計画</t>
  </si>
  <si>
    <t>期末借入金残高</t>
  </si>
  <si>
    <t>１頭当たり期末借入金残高
（別表による）</t>
  </si>
  <si>
    <t>注意必要</t>
  </si>
  <si>
    <t>項目</t>
  </si>
  <si>
    <t>要検討</t>
  </si>
  <si>
    <t>融資機関による借入者の
評価</t>
  </si>
  <si>
    <t>期末総負債残高</t>
  </si>
  <si>
    <t>同じ程度</t>
  </si>
  <si>
    <t>増加</t>
  </si>
  <si>
    <t>減少</t>
  </si>
  <si>
    <t>１頭当たり
畜産部門収入</t>
  </si>
  <si>
    <t>１頭当たり
畜産部門支出</t>
  </si>
  <si>
    <t>１頭当たり
家畜購入費</t>
  </si>
  <si>
    <t>１頭当たり
飼料購入費</t>
  </si>
  <si>
    <t>繁殖雌牛</t>
  </si>
  <si>
    <t>ほ育育成牛</t>
  </si>
  <si>
    <t>子取り用雌豚</t>
  </si>
  <si>
    <t>実際の償還額</t>
  </si>
  <si>
    <t>年間要償還額</t>
  </si>
  <si>
    <t>Ａ</t>
  </si>
  <si>
    <t>Ｂ</t>
  </si>
  <si>
    <t>Ｃ</t>
  </si>
  <si>
    <t>①</t>
  </si>
  <si>
    <t>②</t>
  </si>
  <si>
    <t>③</t>
  </si>
  <si>
    <t>④</t>
  </si>
  <si>
    <t>ａ</t>
  </si>
  <si>
    <t>ｂ</t>
  </si>
  <si>
    <t>ｃ</t>
  </si>
  <si>
    <t>ａ</t>
  </si>
  <si>
    <t>ｂ</t>
  </si>
  <si>
    <t>ｃ</t>
  </si>
  <si>
    <t>償還１年目計画</t>
  </si>
  <si>
    <t>　Ａ：計画は妥当
　Ｂ：計画達成には注意必要
　Ｃ：計画達成は難しい</t>
  </si>
  <si>
    <t>計算方法</t>
  </si>
  <si>
    <t>右記以外</t>
  </si>
  <si>
    <t>最少得点＋最多得点×０．５以下</t>
  </si>
  <si>
    <t>最少得点＋最多得点×０．４以下</t>
  </si>
  <si>
    <t>最少得点＋最多得点×０．３以下</t>
  </si>
  <si>
    <t>最少得点＋最多得点×０．２以下</t>
  </si>
  <si>
    <t>最少得点＋最多得点×０．１以下</t>
  </si>
  <si>
    <t>畜産特別資金　計画審査シート（借換初年度用）</t>
  </si>
  <si>
    <t>【計画評価基準】</t>
  </si>
  <si>
    <t>家族１人当たり
家計費</t>
  </si>
  <si>
    <t>１頭当たり
期末総負債残高</t>
  </si>
  <si>
    <t>売上高負債比率</t>
  </si>
  <si>
    <t>⑦</t>
  </si>
  <si>
    <t>100%未満</t>
  </si>
  <si>
    <t>100～399%</t>
  </si>
  <si>
    <t>⑧</t>
  </si>
  <si>
    <t>⑨</t>
  </si>
  <si>
    <t>⑩</t>
  </si>
  <si>
    <t>⑪</t>
  </si>
  <si>
    <t>⑫</t>
  </si>
  <si>
    <t>⑬</t>
  </si>
  <si>
    <t>⑤</t>
  </si>
  <si>
    <t>⑥</t>
  </si>
  <si>
    <t>１頭あたり期末借入金残高</t>
  </si>
  <si>
    <t>60～120万円</t>
  </si>
  <si>
    <t>120万円&lt;</t>
  </si>
  <si>
    <t>60万円&gt;</t>
  </si>
  <si>
    <t>80万円&gt;</t>
  </si>
  <si>
    <t>20万円&gt;</t>
  </si>
  <si>
    <t>評点区分</t>
  </si>
  <si>
    <t>１頭当たり
償還財源</t>
  </si>
  <si>
    <t>ａ</t>
  </si>
  <si>
    <t>ｂ</t>
  </si>
  <si>
    <t>ｃ</t>
  </si>
  <si>
    <t>肉専用種肥育牛</t>
  </si>
  <si>
    <t>40万円&gt;</t>
  </si>
  <si>
    <t>乳用種肥育牛</t>
  </si>
  <si>
    <t>40～80万円</t>
  </si>
  <si>
    <t>80万円&lt;</t>
  </si>
  <si>
    <t>20～40万円</t>
  </si>
  <si>
    <t>40万円&lt;</t>
  </si>
  <si>
    <t>交雑肥育牛</t>
  </si>
  <si>
    <t>25万円&gt;</t>
  </si>
  <si>
    <t>25～50万円</t>
  </si>
  <si>
    <t>50万円&lt;</t>
  </si>
  <si>
    <t>35万円&gt;</t>
  </si>
  <si>
    <t>35～70万円</t>
  </si>
  <si>
    <t>70万円&lt;</t>
  </si>
  <si>
    <t>①～⑫の評価結果を元にした評価基準による計画評価
（「計画評価基準」による）</t>
  </si>
  <si>
    <t>「借入者の取組状況評価表」による</t>
  </si>
  <si>
    <t>80～120万円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</si>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</sst>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lightGray">
        <bgColor indexed="8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 diagonalUp="1">
      <left style="thick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7" sqref="F7"/>
    </sheetView>
  </sheetViews>
  <sheetFormatPr defaultColWidth="9.00390625" defaultRowHeight="19.5" customHeight="1"/>
  <cols>
    <col min="1" max="1" width="3.625" style="1" customWidth="1"/>
    <col min="2" max="2" width="6.625" style="1" customWidth="1"/>
    <col min="3" max="3" width="23.875" style="1" bestFit="1" customWidth="1"/>
    <col min="4" max="4" width="19.50390625" style="2" customWidth="1"/>
    <col min="5" max="7" width="12.625" style="2" customWidth="1"/>
    <col min="8" max="16384" width="9.00390625" style="1" customWidth="1"/>
  </cols>
  <sheetData>
    <row r="1" spans="1:7" s="8" customFormat="1" ht="22.5" customHeight="1">
      <c r="A1" s="99" t="s">
        <v>20</v>
      </c>
      <c r="B1" s="99"/>
      <c r="C1" s="99"/>
      <c r="D1" s="99"/>
      <c r="E1" s="99"/>
      <c r="F1" s="99"/>
      <c r="G1" s="99"/>
    </row>
    <row r="2" spans="2:9" s="8" customFormat="1" ht="17.25">
      <c r="B2" s="6"/>
      <c r="C2" s="7"/>
      <c r="D2" s="7"/>
      <c r="E2" s="7"/>
      <c r="F2" s="106"/>
      <c r="G2" s="106"/>
      <c r="I2" s="8" t="s">
        <v>12</v>
      </c>
    </row>
    <row r="3" spans="2:7" s="8" customFormat="1" ht="17.25">
      <c r="B3" s="6"/>
      <c r="C3" s="10" t="s">
        <v>5</v>
      </c>
      <c r="D3" s="9"/>
      <c r="E3" s="11" t="s">
        <v>6</v>
      </c>
      <c r="F3" s="107"/>
      <c r="G3" s="107"/>
    </row>
    <row r="4" spans="2:7" ht="9.75" customHeight="1">
      <c r="B4" s="14"/>
      <c r="C4" s="15"/>
      <c r="D4" s="16"/>
      <c r="E4" s="15"/>
      <c r="F4" s="16"/>
      <c r="G4" s="16"/>
    </row>
    <row r="5" spans="1:7" s="4" customFormat="1" ht="22.5" customHeight="1">
      <c r="A5" s="105" t="s">
        <v>1</v>
      </c>
      <c r="B5" s="105"/>
      <c r="C5" s="105"/>
      <c r="D5" s="105"/>
      <c r="E5" s="105" t="s">
        <v>0</v>
      </c>
      <c r="F5" s="105"/>
      <c r="G5" s="105"/>
    </row>
    <row r="6" spans="1:7" s="4" customFormat="1" ht="22.5" customHeight="1">
      <c r="A6" s="105"/>
      <c r="B6" s="105"/>
      <c r="C6" s="105"/>
      <c r="D6" s="105"/>
      <c r="E6" s="3" t="s">
        <v>8</v>
      </c>
      <c r="F6" s="3" t="s">
        <v>9</v>
      </c>
      <c r="G6" s="3" t="s">
        <v>10</v>
      </c>
    </row>
    <row r="7" spans="1:7" s="4" customFormat="1" ht="27.75" customHeight="1">
      <c r="A7" s="3">
        <v>1</v>
      </c>
      <c r="B7" s="103" t="s">
        <v>29</v>
      </c>
      <c r="C7" s="104" t="s">
        <v>28</v>
      </c>
      <c r="D7" s="104"/>
      <c r="E7" s="3" t="s">
        <v>16</v>
      </c>
      <c r="F7" s="13" t="s">
        <v>21</v>
      </c>
      <c r="G7" s="3" t="s">
        <v>17</v>
      </c>
    </row>
    <row r="8" spans="1:7" s="4" customFormat="1" ht="27.75" customHeight="1">
      <c r="A8" s="3">
        <v>2</v>
      </c>
      <c r="B8" s="103"/>
      <c r="C8" s="104" t="s">
        <v>27</v>
      </c>
      <c r="D8" s="104"/>
      <c r="E8" s="3" t="s">
        <v>16</v>
      </c>
      <c r="F8" s="13" t="s">
        <v>21</v>
      </c>
      <c r="G8" s="3" t="s">
        <v>17</v>
      </c>
    </row>
    <row r="9" spans="1:7" s="4" customFormat="1" ht="27.75" customHeight="1">
      <c r="A9" s="3">
        <v>3</v>
      </c>
      <c r="B9" s="103"/>
      <c r="C9" s="104" t="s">
        <v>26</v>
      </c>
      <c r="D9" s="104"/>
      <c r="E9" s="3" t="s">
        <v>16</v>
      </c>
      <c r="F9" s="13" t="s">
        <v>21</v>
      </c>
      <c r="G9" s="3" t="s">
        <v>17</v>
      </c>
    </row>
    <row r="10" spans="1:7" s="4" customFormat="1" ht="27.75" customHeight="1">
      <c r="A10" s="3">
        <v>4</v>
      </c>
      <c r="B10" s="103"/>
      <c r="C10" s="104" t="s">
        <v>25</v>
      </c>
      <c r="D10" s="104"/>
      <c r="E10" s="3" t="s">
        <v>16</v>
      </c>
      <c r="F10" s="13" t="s">
        <v>21</v>
      </c>
      <c r="G10" s="3" t="s">
        <v>18</v>
      </c>
    </row>
    <row r="11" spans="1:7" s="4" customFormat="1" ht="27.75" customHeight="1">
      <c r="A11" s="3">
        <v>5</v>
      </c>
      <c r="B11" s="103"/>
      <c r="C11" s="104" t="s">
        <v>24</v>
      </c>
      <c r="D11" s="104"/>
      <c r="E11" s="3" t="s">
        <v>13</v>
      </c>
      <c r="F11" s="13" t="s">
        <v>21</v>
      </c>
      <c r="G11" s="3" t="s">
        <v>14</v>
      </c>
    </row>
    <row r="12" spans="1:7" s="4" customFormat="1" ht="27.75" customHeight="1">
      <c r="A12" s="3">
        <v>6</v>
      </c>
      <c r="B12" s="103" t="s">
        <v>30</v>
      </c>
      <c r="C12" s="104" t="s">
        <v>28</v>
      </c>
      <c r="D12" s="104"/>
      <c r="E12" s="3" t="s">
        <v>16</v>
      </c>
      <c r="F12" s="13" t="s">
        <v>21</v>
      </c>
      <c r="G12" s="3" t="s">
        <v>17</v>
      </c>
    </row>
    <row r="13" spans="1:7" s="4" customFormat="1" ht="27.75" customHeight="1">
      <c r="A13" s="3">
        <v>7</v>
      </c>
      <c r="B13" s="103"/>
      <c r="C13" s="104" t="s">
        <v>27</v>
      </c>
      <c r="D13" s="104"/>
      <c r="E13" s="3" t="s">
        <v>16</v>
      </c>
      <c r="F13" s="13" t="s">
        <v>21</v>
      </c>
      <c r="G13" s="3" t="s">
        <v>17</v>
      </c>
    </row>
    <row r="14" spans="1:7" s="4" customFormat="1" ht="27.75" customHeight="1">
      <c r="A14" s="3">
        <v>8</v>
      </c>
      <c r="B14" s="103"/>
      <c r="C14" s="104" t="s">
        <v>26</v>
      </c>
      <c r="D14" s="104"/>
      <c r="E14" s="3" t="s">
        <v>16</v>
      </c>
      <c r="F14" s="13" t="s">
        <v>21</v>
      </c>
      <c r="G14" s="3" t="s">
        <v>17</v>
      </c>
    </row>
    <row r="15" spans="1:7" s="4" customFormat="1" ht="27.75" customHeight="1">
      <c r="A15" s="3">
        <v>9</v>
      </c>
      <c r="B15" s="103"/>
      <c r="C15" s="104" t="s">
        <v>25</v>
      </c>
      <c r="D15" s="104"/>
      <c r="E15" s="3" t="s">
        <v>16</v>
      </c>
      <c r="F15" s="13" t="s">
        <v>21</v>
      </c>
      <c r="G15" s="3" t="s">
        <v>18</v>
      </c>
    </row>
    <row r="16" spans="1:7" s="4" customFormat="1" ht="27.75" customHeight="1">
      <c r="A16" s="3">
        <v>10</v>
      </c>
      <c r="B16" s="103"/>
      <c r="C16" s="104" t="s">
        <v>24</v>
      </c>
      <c r="D16" s="104"/>
      <c r="E16" s="3" t="s">
        <v>13</v>
      </c>
      <c r="F16" s="13" t="s">
        <v>21</v>
      </c>
      <c r="G16" s="3" t="s">
        <v>14</v>
      </c>
    </row>
    <row r="17" spans="1:7" s="4" customFormat="1" ht="27.75" customHeight="1">
      <c r="A17" s="3">
        <v>11</v>
      </c>
      <c r="B17" s="103"/>
      <c r="C17" s="104" t="s">
        <v>19</v>
      </c>
      <c r="D17" s="104"/>
      <c r="E17" s="3" t="s">
        <v>13</v>
      </c>
      <c r="F17" s="13" t="s">
        <v>21</v>
      </c>
      <c r="G17" s="3" t="s">
        <v>14</v>
      </c>
    </row>
    <row r="18" spans="1:7" s="4" customFormat="1" ht="27.75" customHeight="1">
      <c r="A18" s="3">
        <v>12</v>
      </c>
      <c r="B18" s="103" t="s">
        <v>31</v>
      </c>
      <c r="C18" s="104" t="s">
        <v>28</v>
      </c>
      <c r="D18" s="104"/>
      <c r="E18" s="3" t="s">
        <v>16</v>
      </c>
      <c r="F18" s="13" t="s">
        <v>21</v>
      </c>
      <c r="G18" s="3" t="s">
        <v>17</v>
      </c>
    </row>
    <row r="19" spans="1:7" s="4" customFormat="1" ht="27.75" customHeight="1">
      <c r="A19" s="3">
        <v>13</v>
      </c>
      <c r="B19" s="103"/>
      <c r="C19" s="104" t="s">
        <v>27</v>
      </c>
      <c r="D19" s="104"/>
      <c r="E19" s="3" t="s">
        <v>16</v>
      </c>
      <c r="F19" s="13" t="s">
        <v>21</v>
      </c>
      <c r="G19" s="3" t="s">
        <v>17</v>
      </c>
    </row>
    <row r="20" spans="1:7" s="4" customFormat="1" ht="27.75" customHeight="1">
      <c r="A20" s="3">
        <v>14</v>
      </c>
      <c r="B20" s="103"/>
      <c r="C20" s="104" t="s">
        <v>26</v>
      </c>
      <c r="D20" s="104"/>
      <c r="E20" s="3" t="s">
        <v>16</v>
      </c>
      <c r="F20" s="13" t="s">
        <v>21</v>
      </c>
      <c r="G20" s="3" t="s">
        <v>17</v>
      </c>
    </row>
    <row r="21" spans="1:7" s="4" customFormat="1" ht="27.75" customHeight="1">
      <c r="A21" s="3">
        <v>15</v>
      </c>
      <c r="B21" s="103"/>
      <c r="C21" s="104" t="s">
        <v>25</v>
      </c>
      <c r="D21" s="104"/>
      <c r="E21" s="3" t="s">
        <v>16</v>
      </c>
      <c r="F21" s="13" t="s">
        <v>21</v>
      </c>
      <c r="G21" s="3" t="s">
        <v>18</v>
      </c>
    </row>
    <row r="22" spans="1:7" s="4" customFormat="1" ht="27.75" customHeight="1">
      <c r="A22" s="3">
        <v>16</v>
      </c>
      <c r="B22" s="103"/>
      <c r="C22" s="104" t="s">
        <v>24</v>
      </c>
      <c r="D22" s="104"/>
      <c r="E22" s="3" t="s">
        <v>13</v>
      </c>
      <c r="F22" s="13" t="s">
        <v>21</v>
      </c>
      <c r="G22" s="3" t="s">
        <v>14</v>
      </c>
    </row>
    <row r="23" spans="1:7" s="4" customFormat="1" ht="27.75" customHeight="1">
      <c r="A23" s="3">
        <v>17</v>
      </c>
      <c r="B23" s="103"/>
      <c r="C23" s="104" t="s">
        <v>23</v>
      </c>
      <c r="D23" s="104"/>
      <c r="E23" s="3" t="s">
        <v>13</v>
      </c>
      <c r="F23" s="13" t="s">
        <v>21</v>
      </c>
      <c r="G23" s="3" t="s">
        <v>14</v>
      </c>
    </row>
    <row r="24" spans="1:7" s="4" customFormat="1" ht="27.75" customHeight="1">
      <c r="A24" s="3">
        <v>18</v>
      </c>
      <c r="B24" s="104" t="s">
        <v>22</v>
      </c>
      <c r="C24" s="104"/>
      <c r="D24" s="104"/>
      <c r="E24" s="3" t="s">
        <v>13</v>
      </c>
      <c r="F24" s="13" t="s">
        <v>21</v>
      </c>
      <c r="G24" s="3" t="s">
        <v>14</v>
      </c>
    </row>
    <row r="25" spans="1:7" s="4" customFormat="1" ht="27.75" customHeight="1">
      <c r="A25" s="100" t="s">
        <v>11</v>
      </c>
      <c r="B25" s="101"/>
      <c r="C25" s="101"/>
      <c r="D25" s="102"/>
      <c r="E25" s="17"/>
      <c r="F25" s="18"/>
      <c r="G25" s="17"/>
    </row>
    <row r="26" ht="19.5" customHeight="1">
      <c r="A26" s="1" t="s">
        <v>32</v>
      </c>
    </row>
    <row r="27" ht="19.5" customHeight="1">
      <c r="B27" s="1" t="s">
        <v>33</v>
      </c>
    </row>
    <row r="28" ht="19.5" customHeight="1">
      <c r="B28" s="1" t="s">
        <v>34</v>
      </c>
    </row>
  </sheetData>
  <mergeCells count="27">
    <mergeCell ref="B12:B17"/>
    <mergeCell ref="C12:D12"/>
    <mergeCell ref="C13:D13"/>
    <mergeCell ref="C15:D15"/>
    <mergeCell ref="C14:D14"/>
    <mergeCell ref="C16:D16"/>
    <mergeCell ref="C17:D17"/>
    <mergeCell ref="C11:D11"/>
    <mergeCell ref="C22:D22"/>
    <mergeCell ref="C23:D23"/>
    <mergeCell ref="F2:G2"/>
    <mergeCell ref="F3:G3"/>
    <mergeCell ref="E5:G5"/>
    <mergeCell ref="C21:D21"/>
    <mergeCell ref="C18:D18"/>
    <mergeCell ref="C19:D19"/>
    <mergeCell ref="C20:D20"/>
    <mergeCell ref="A1:G1"/>
    <mergeCell ref="A25:D25"/>
    <mergeCell ref="B18:B23"/>
    <mergeCell ref="B24:D24"/>
    <mergeCell ref="A5:D6"/>
    <mergeCell ref="C10:D10"/>
    <mergeCell ref="C9:D9"/>
    <mergeCell ref="C8:D8"/>
    <mergeCell ref="B7:B11"/>
    <mergeCell ref="C7:D7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showGridLines="0" showZeros="0" tabSelected="1" workbookViewId="0" topLeftCell="A1">
      <selection activeCell="A84" sqref="A84"/>
    </sheetView>
  </sheetViews>
  <sheetFormatPr defaultColWidth="9.00390625" defaultRowHeight="19.5" customHeight="1"/>
  <cols>
    <col min="1" max="1" width="5.625" style="4" customWidth="1"/>
    <col min="2" max="2" width="3.625" style="4" customWidth="1"/>
    <col min="3" max="4" width="4.625" style="4" customWidth="1"/>
    <col min="5" max="5" width="20.625" style="4" customWidth="1"/>
    <col min="6" max="11" width="12.625" style="21" customWidth="1"/>
    <col min="12" max="12" width="6.625" style="21" customWidth="1"/>
    <col min="13" max="13" width="5.625" style="21" customWidth="1"/>
    <col min="14" max="18" width="0" style="4" hidden="1" customWidth="1"/>
    <col min="19" max="16384" width="9.00390625" style="4" customWidth="1"/>
  </cols>
  <sheetData>
    <row r="1" spans="1:13" s="59" customFormat="1" ht="24" customHeight="1">
      <c r="A1" s="148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49"/>
    </row>
    <row r="2" spans="1:9" s="59" customFormat="1" ht="4.5" customHeight="1">
      <c r="A2" s="49"/>
      <c r="B2" s="49"/>
      <c r="C2" s="60"/>
      <c r="D2" s="60"/>
      <c r="E2" s="60"/>
      <c r="F2" s="60"/>
      <c r="G2" s="60"/>
      <c r="H2" s="60"/>
      <c r="I2" s="60"/>
    </row>
    <row r="3" spans="1:11" s="59" customFormat="1" ht="19.5" customHeight="1">
      <c r="A3" s="49"/>
      <c r="B3" s="167" t="s">
        <v>38</v>
      </c>
      <c r="C3" s="167"/>
      <c r="D3" s="167"/>
      <c r="E3" s="61"/>
      <c r="F3" s="62" t="s">
        <v>15</v>
      </c>
      <c r="G3" s="149"/>
      <c r="H3" s="149"/>
      <c r="J3" s="62" t="s">
        <v>39</v>
      </c>
      <c r="K3" s="63"/>
    </row>
    <row r="4" spans="1:13" ht="4.5" customHeight="1">
      <c r="A4" s="64"/>
      <c r="B4" s="64"/>
      <c r="C4" s="65"/>
      <c r="D4" s="65"/>
      <c r="E4" s="65"/>
      <c r="F4" s="66"/>
      <c r="G4" s="66"/>
      <c r="H4" s="66"/>
      <c r="I4" s="67"/>
      <c r="J4" s="68"/>
      <c r="K4" s="68"/>
      <c r="L4" s="23"/>
      <c r="M4" s="23"/>
    </row>
    <row r="5" spans="1:13" ht="22.5" customHeight="1">
      <c r="A5" s="140" t="s">
        <v>47</v>
      </c>
      <c r="B5" s="141"/>
      <c r="C5" s="141"/>
      <c r="D5" s="141"/>
      <c r="E5" s="141"/>
      <c r="F5" s="140" t="s">
        <v>57</v>
      </c>
      <c r="G5" s="141"/>
      <c r="H5" s="142"/>
      <c r="I5" s="129" t="s">
        <v>40</v>
      </c>
      <c r="J5" s="130"/>
      <c r="K5" s="131"/>
      <c r="L5" s="150" t="s">
        <v>58</v>
      </c>
      <c r="M5" s="71"/>
    </row>
    <row r="6" spans="1:13" ht="14.25" customHeight="1" thickBot="1">
      <c r="A6" s="95"/>
      <c r="B6" s="96"/>
      <c r="C6" s="96"/>
      <c r="D6" s="96"/>
      <c r="E6" s="96"/>
      <c r="F6" s="95"/>
      <c r="G6" s="96"/>
      <c r="H6" s="97"/>
      <c r="I6" s="3" t="s">
        <v>83</v>
      </c>
      <c r="J6" s="3" t="s">
        <v>84</v>
      </c>
      <c r="K6" s="3" t="s">
        <v>85</v>
      </c>
      <c r="L6" s="97"/>
      <c r="M6" s="23"/>
    </row>
    <row r="7" spans="1:13" ht="22.5" customHeight="1" hidden="1" thickBot="1">
      <c r="A7" s="3"/>
      <c r="B7" s="3"/>
      <c r="C7" s="3"/>
      <c r="D7" s="3"/>
      <c r="E7" s="3"/>
      <c r="F7" s="3"/>
      <c r="G7" s="3"/>
      <c r="H7" s="33"/>
      <c r="I7" s="3"/>
      <c r="J7" s="3"/>
      <c r="K7" s="3"/>
      <c r="L7" s="33"/>
      <c r="M7" s="23"/>
    </row>
    <row r="8" spans="1:19" s="5" customFormat="1" ht="14.25" customHeight="1" thickTop="1">
      <c r="A8" s="87" t="s">
        <v>60</v>
      </c>
      <c r="B8" s="90" t="s">
        <v>86</v>
      </c>
      <c r="C8" s="83" t="s">
        <v>45</v>
      </c>
      <c r="D8" s="115"/>
      <c r="E8" s="115"/>
      <c r="F8" s="40" t="s">
        <v>50</v>
      </c>
      <c r="G8" s="58" t="s">
        <v>51</v>
      </c>
      <c r="H8" s="72" t="s">
        <v>52</v>
      </c>
      <c r="I8" s="152" t="s">
        <v>16</v>
      </c>
      <c r="J8" s="90" t="s">
        <v>66</v>
      </c>
      <c r="K8" s="154" t="s">
        <v>68</v>
      </c>
      <c r="L8" s="146"/>
      <c r="M8" s="77"/>
      <c r="N8" s="4">
        <v>1</v>
      </c>
      <c r="O8" s="4">
        <f>+IF(L8="A",N8*3,IF(L8="B",N8*2,IF(L8="C",N8*1,"")))</f>
      </c>
      <c r="P8" s="4">
        <f>+N8*3</f>
        <v>3</v>
      </c>
      <c r="Q8" s="4">
        <f>+N8*2</f>
        <v>2</v>
      </c>
      <c r="R8" s="4">
        <f>+N8*1</f>
        <v>1</v>
      </c>
      <c r="S8" s="4"/>
    </row>
    <row r="9" spans="1:19" s="5" customFormat="1" ht="22.5" customHeight="1" thickBot="1">
      <c r="A9" s="88"/>
      <c r="B9" s="90"/>
      <c r="C9" s="83"/>
      <c r="D9" s="115"/>
      <c r="E9" s="115"/>
      <c r="F9" s="12"/>
      <c r="G9" s="44"/>
      <c r="H9" s="51"/>
      <c r="I9" s="153"/>
      <c r="J9" s="86"/>
      <c r="K9" s="155"/>
      <c r="L9" s="147"/>
      <c r="M9" s="77"/>
      <c r="N9" s="4"/>
      <c r="O9" s="4"/>
      <c r="P9" s="4"/>
      <c r="Q9" s="4"/>
      <c r="R9" s="4"/>
      <c r="S9" s="4"/>
    </row>
    <row r="10" spans="1:13" ht="15" thickTop="1">
      <c r="A10" s="88"/>
      <c r="B10" s="90"/>
      <c r="C10" s="90"/>
      <c r="D10" s="98" t="s">
        <v>74</v>
      </c>
      <c r="E10" s="82"/>
      <c r="F10" s="40" t="s">
        <v>50</v>
      </c>
      <c r="G10" s="40" t="s">
        <v>51</v>
      </c>
      <c r="H10" s="40" t="s">
        <v>52</v>
      </c>
      <c r="I10" s="108" t="s">
        <v>59</v>
      </c>
      <c r="J10" s="93"/>
      <c r="K10" s="93"/>
      <c r="L10" s="94"/>
      <c r="M10" s="23"/>
    </row>
    <row r="11" spans="1:13" ht="22.5" customHeight="1">
      <c r="A11" s="88"/>
      <c r="B11" s="90"/>
      <c r="C11" s="90"/>
      <c r="D11" s="109"/>
      <c r="E11" s="110"/>
      <c r="F11" s="3"/>
      <c r="G11" s="3"/>
      <c r="H11" s="3"/>
      <c r="I11" s="108"/>
      <c r="J11" s="93"/>
      <c r="K11" s="93"/>
      <c r="L11" s="94"/>
      <c r="M11" s="23"/>
    </row>
    <row r="12" spans="1:13" ht="14.25">
      <c r="A12" s="88"/>
      <c r="B12" s="90"/>
      <c r="C12" s="90"/>
      <c r="D12" s="91" t="s">
        <v>49</v>
      </c>
      <c r="E12" s="82"/>
      <c r="F12" s="12" t="s">
        <v>50</v>
      </c>
      <c r="G12" s="12" t="s">
        <v>51</v>
      </c>
      <c r="H12" s="12" t="s">
        <v>52</v>
      </c>
      <c r="I12" s="108"/>
      <c r="J12" s="93"/>
      <c r="K12" s="93"/>
      <c r="L12" s="94"/>
      <c r="M12" s="23"/>
    </row>
    <row r="13" spans="1:13" ht="22.5" customHeight="1">
      <c r="A13" s="88"/>
      <c r="B13" s="90"/>
      <c r="C13" s="90"/>
      <c r="D13" s="109"/>
      <c r="E13" s="110"/>
      <c r="F13" s="3"/>
      <c r="G13" s="3"/>
      <c r="H13" s="3"/>
      <c r="I13" s="108"/>
      <c r="J13" s="93"/>
      <c r="K13" s="93"/>
      <c r="L13" s="94"/>
      <c r="M13" s="23"/>
    </row>
    <row r="14" spans="1:13" ht="14.25">
      <c r="A14" s="88"/>
      <c r="B14" s="90"/>
      <c r="C14" s="90"/>
      <c r="D14" s="91" t="s">
        <v>55</v>
      </c>
      <c r="E14" s="82"/>
      <c r="F14" s="12" t="s">
        <v>50</v>
      </c>
      <c r="G14" s="12" t="s">
        <v>51</v>
      </c>
      <c r="H14" s="12" t="s">
        <v>52</v>
      </c>
      <c r="I14" s="108"/>
      <c r="J14" s="93"/>
      <c r="K14" s="93"/>
      <c r="L14" s="94"/>
      <c r="M14" s="23"/>
    </row>
    <row r="15" spans="1:13" ht="22.5" customHeight="1">
      <c r="A15" s="88"/>
      <c r="B15" s="90"/>
      <c r="C15" s="90"/>
      <c r="D15" s="109"/>
      <c r="E15" s="110"/>
      <c r="F15" s="3"/>
      <c r="G15" s="3"/>
      <c r="H15" s="3"/>
      <c r="I15" s="108"/>
      <c r="J15" s="93"/>
      <c r="K15" s="93"/>
      <c r="L15" s="94"/>
      <c r="M15" s="23"/>
    </row>
    <row r="16" spans="1:13" ht="14.25">
      <c r="A16" s="88"/>
      <c r="B16" s="90"/>
      <c r="C16" s="90"/>
      <c r="D16" s="91" t="s">
        <v>54</v>
      </c>
      <c r="E16" s="82"/>
      <c r="F16" s="12" t="s">
        <v>50</v>
      </c>
      <c r="G16" s="12" t="s">
        <v>51</v>
      </c>
      <c r="H16" s="12" t="s">
        <v>52</v>
      </c>
      <c r="I16" s="108"/>
      <c r="J16" s="93"/>
      <c r="K16" s="93"/>
      <c r="L16" s="94"/>
      <c r="M16" s="23"/>
    </row>
    <row r="17" spans="1:13" ht="22.5" customHeight="1">
      <c r="A17" s="88"/>
      <c r="B17" s="90"/>
      <c r="C17" s="90"/>
      <c r="D17" s="109"/>
      <c r="E17" s="110"/>
      <c r="F17" s="3"/>
      <c r="G17" s="3"/>
      <c r="H17" s="3"/>
      <c r="I17" s="108"/>
      <c r="J17" s="93"/>
      <c r="K17" s="93"/>
      <c r="L17" s="94"/>
      <c r="M17" s="23"/>
    </row>
    <row r="18" spans="1:13" ht="14.25">
      <c r="A18" s="88"/>
      <c r="B18" s="90"/>
      <c r="C18" s="90"/>
      <c r="D18" s="91" t="s">
        <v>44</v>
      </c>
      <c r="E18" s="82"/>
      <c r="F18" s="12" t="s">
        <v>50</v>
      </c>
      <c r="G18" s="12" t="s">
        <v>51</v>
      </c>
      <c r="H18" s="12" t="s">
        <v>52</v>
      </c>
      <c r="I18" s="108"/>
      <c r="J18" s="93"/>
      <c r="K18" s="93"/>
      <c r="L18" s="94"/>
      <c r="M18" s="23"/>
    </row>
    <row r="19" spans="1:13" ht="22.5" customHeight="1" thickBot="1">
      <c r="A19" s="88"/>
      <c r="B19" s="86"/>
      <c r="C19" s="86"/>
      <c r="D19" s="109"/>
      <c r="E19" s="110"/>
      <c r="F19" s="33"/>
      <c r="G19" s="33"/>
      <c r="H19" s="33"/>
      <c r="I19" s="108"/>
      <c r="J19" s="93"/>
      <c r="K19" s="93"/>
      <c r="L19" s="94"/>
      <c r="M19" s="23"/>
    </row>
    <row r="20" spans="1:19" s="5" customFormat="1" ht="14.25" customHeight="1" thickTop="1">
      <c r="A20" s="88"/>
      <c r="B20" s="85" t="s">
        <v>87</v>
      </c>
      <c r="C20" s="91" t="s">
        <v>46</v>
      </c>
      <c r="D20" s="114"/>
      <c r="E20" s="114"/>
      <c r="F20" s="12" t="s">
        <v>50</v>
      </c>
      <c r="G20" s="44" t="s">
        <v>51</v>
      </c>
      <c r="H20" s="72" t="s">
        <v>52</v>
      </c>
      <c r="I20" s="150" t="s">
        <v>16</v>
      </c>
      <c r="J20" s="85" t="s">
        <v>66</v>
      </c>
      <c r="K20" s="140" t="s">
        <v>68</v>
      </c>
      <c r="L20" s="146"/>
      <c r="M20" s="77"/>
      <c r="N20" s="4">
        <v>1</v>
      </c>
      <c r="O20" s="4">
        <f>+IF(L20="A",N20*3,IF(L20="B",N20*2,IF(L20="C",N20*1,"")))</f>
      </c>
      <c r="P20" s="4">
        <f>+N20*3</f>
        <v>3</v>
      </c>
      <c r="Q20" s="4">
        <f>+N20*2</f>
        <v>2</v>
      </c>
      <c r="R20" s="4">
        <f>+N20*1</f>
        <v>1</v>
      </c>
      <c r="S20" s="4"/>
    </row>
    <row r="21" spans="1:19" s="5" customFormat="1" ht="22.5" customHeight="1" thickBot="1">
      <c r="A21" s="88"/>
      <c r="B21" s="90"/>
      <c r="C21" s="83"/>
      <c r="D21" s="115"/>
      <c r="E21" s="115"/>
      <c r="F21" s="12"/>
      <c r="G21" s="44"/>
      <c r="H21" s="51"/>
      <c r="I21" s="151"/>
      <c r="J21" s="86"/>
      <c r="K21" s="95"/>
      <c r="L21" s="147"/>
      <c r="M21" s="77"/>
      <c r="N21" s="4"/>
      <c r="O21" s="4"/>
      <c r="P21" s="4"/>
      <c r="Q21" s="4"/>
      <c r="R21" s="4"/>
      <c r="S21" s="4"/>
    </row>
    <row r="22" spans="1:13" ht="15" thickTop="1">
      <c r="A22" s="88"/>
      <c r="B22" s="90"/>
      <c r="C22" s="90"/>
      <c r="D22" s="98" t="s">
        <v>75</v>
      </c>
      <c r="E22" s="82"/>
      <c r="F22" s="40" t="s">
        <v>50</v>
      </c>
      <c r="G22" s="40" t="s">
        <v>51</v>
      </c>
      <c r="H22" s="40" t="s">
        <v>52</v>
      </c>
      <c r="I22" s="140" t="s">
        <v>59</v>
      </c>
      <c r="J22" s="141"/>
      <c r="K22" s="141"/>
      <c r="L22" s="142"/>
      <c r="M22" s="23"/>
    </row>
    <row r="23" spans="1:13" ht="22.5" customHeight="1">
      <c r="A23" s="88"/>
      <c r="B23" s="90"/>
      <c r="C23" s="90"/>
      <c r="D23" s="83"/>
      <c r="E23" s="84"/>
      <c r="F23" s="3"/>
      <c r="G23" s="3"/>
      <c r="H23" s="3"/>
      <c r="I23" s="108"/>
      <c r="J23" s="93"/>
      <c r="K23" s="93"/>
      <c r="L23" s="94"/>
      <c r="M23" s="23"/>
    </row>
    <row r="24" spans="1:13" ht="14.25">
      <c r="A24" s="88"/>
      <c r="B24" s="90"/>
      <c r="C24" s="90"/>
      <c r="D24" s="90"/>
      <c r="E24" s="124" t="s">
        <v>76</v>
      </c>
      <c r="F24" s="12" t="s">
        <v>50</v>
      </c>
      <c r="G24" s="12" t="s">
        <v>51</v>
      </c>
      <c r="H24" s="12" t="s">
        <v>52</v>
      </c>
      <c r="I24" s="108"/>
      <c r="J24" s="93"/>
      <c r="K24" s="93"/>
      <c r="L24" s="94"/>
      <c r="M24" s="23"/>
    </row>
    <row r="25" spans="1:13" ht="22.5" customHeight="1">
      <c r="A25" s="88"/>
      <c r="B25" s="90"/>
      <c r="C25" s="90"/>
      <c r="D25" s="90"/>
      <c r="E25" s="125"/>
      <c r="F25" s="3"/>
      <c r="G25" s="3"/>
      <c r="H25" s="3"/>
      <c r="I25" s="108"/>
      <c r="J25" s="93"/>
      <c r="K25" s="93"/>
      <c r="L25" s="94"/>
      <c r="M25" s="23"/>
    </row>
    <row r="26" spans="1:13" ht="14.25">
      <c r="A26" s="88"/>
      <c r="B26" s="90"/>
      <c r="C26" s="90"/>
      <c r="D26" s="90"/>
      <c r="E26" s="113" t="s">
        <v>77</v>
      </c>
      <c r="F26" s="12" t="s">
        <v>50</v>
      </c>
      <c r="G26" s="12" t="s">
        <v>51</v>
      </c>
      <c r="H26" s="12" t="s">
        <v>52</v>
      </c>
      <c r="I26" s="108"/>
      <c r="J26" s="93"/>
      <c r="K26" s="93"/>
      <c r="L26" s="94"/>
      <c r="M26" s="23"/>
    </row>
    <row r="27" spans="1:13" ht="22.5" customHeight="1" thickBot="1">
      <c r="A27" s="88"/>
      <c r="B27" s="86"/>
      <c r="C27" s="86"/>
      <c r="D27" s="86"/>
      <c r="E27" s="110"/>
      <c r="F27" s="3"/>
      <c r="G27" s="3"/>
      <c r="H27" s="3"/>
      <c r="I27" s="95"/>
      <c r="J27" s="96"/>
      <c r="K27" s="96"/>
      <c r="L27" s="97"/>
      <c r="M27" s="23"/>
    </row>
    <row r="28" spans="1:13" ht="22.5" customHeight="1" hidden="1" thickBot="1">
      <c r="A28" s="88"/>
      <c r="B28" s="35"/>
      <c r="C28" s="37"/>
      <c r="D28" s="23"/>
      <c r="E28" s="36"/>
      <c r="F28" s="38"/>
      <c r="G28" s="35"/>
      <c r="H28" s="37"/>
      <c r="I28" s="23"/>
      <c r="J28" s="23"/>
      <c r="K28" s="23"/>
      <c r="L28" s="23"/>
      <c r="M28" s="23"/>
    </row>
    <row r="29" spans="1:18" ht="14.25" customHeight="1" thickTop="1">
      <c r="A29" s="88"/>
      <c r="B29" s="85" t="s">
        <v>88</v>
      </c>
      <c r="C29" s="91" t="s">
        <v>3</v>
      </c>
      <c r="D29" s="114"/>
      <c r="E29" s="114"/>
      <c r="F29" s="12" t="s">
        <v>50</v>
      </c>
      <c r="G29" s="44" t="s">
        <v>51</v>
      </c>
      <c r="H29" s="72" t="s">
        <v>52</v>
      </c>
      <c r="I29" s="150" t="s">
        <v>16</v>
      </c>
      <c r="J29" s="85" t="s">
        <v>66</v>
      </c>
      <c r="K29" s="140" t="s">
        <v>68</v>
      </c>
      <c r="L29" s="146"/>
      <c r="M29" s="77"/>
      <c r="N29" s="4">
        <v>1</v>
      </c>
      <c r="O29" s="4">
        <f>+IF(L29="A",N29*3,IF(L29="B",N29*2,IF(L29="C",N29*1,"")))</f>
      </c>
      <c r="P29" s="4">
        <f>+N29*3</f>
        <v>3</v>
      </c>
      <c r="Q29" s="4">
        <f>+N29*2</f>
        <v>2</v>
      </c>
      <c r="R29" s="4">
        <f>+N29*1</f>
        <v>1</v>
      </c>
    </row>
    <row r="30" spans="1:13" ht="22.5" customHeight="1" thickBot="1">
      <c r="A30" s="88"/>
      <c r="B30" s="90"/>
      <c r="C30" s="83"/>
      <c r="D30" s="115"/>
      <c r="E30" s="115"/>
      <c r="F30" s="12"/>
      <c r="G30" s="44"/>
      <c r="H30" s="51"/>
      <c r="I30" s="151"/>
      <c r="J30" s="86"/>
      <c r="K30" s="95"/>
      <c r="L30" s="147"/>
      <c r="M30" s="77"/>
    </row>
    <row r="31" spans="1:13" ht="15" thickTop="1">
      <c r="A31" s="88"/>
      <c r="B31" s="90"/>
      <c r="C31" s="90"/>
      <c r="D31" s="116" t="s">
        <v>107</v>
      </c>
      <c r="E31" s="117"/>
      <c r="F31" s="40" t="s">
        <v>50</v>
      </c>
      <c r="G31" s="40" t="s">
        <v>51</v>
      </c>
      <c r="H31" s="40" t="s">
        <v>52</v>
      </c>
      <c r="I31" s="140" t="s">
        <v>59</v>
      </c>
      <c r="J31" s="141"/>
      <c r="K31" s="141"/>
      <c r="L31" s="142"/>
      <c r="M31" s="23"/>
    </row>
    <row r="32" spans="1:13" ht="22.5" customHeight="1" thickBot="1">
      <c r="A32" s="88"/>
      <c r="B32" s="86"/>
      <c r="C32" s="86"/>
      <c r="D32" s="118"/>
      <c r="E32" s="119"/>
      <c r="F32" s="33"/>
      <c r="G32" s="33"/>
      <c r="H32" s="33"/>
      <c r="I32" s="95"/>
      <c r="J32" s="96"/>
      <c r="K32" s="96"/>
      <c r="L32" s="97"/>
      <c r="M32" s="23"/>
    </row>
    <row r="33" spans="1:18" ht="14.25" customHeight="1" thickTop="1">
      <c r="A33" s="88"/>
      <c r="B33" s="85" t="s">
        <v>89</v>
      </c>
      <c r="C33" s="98" t="s">
        <v>2</v>
      </c>
      <c r="D33" s="114"/>
      <c r="E33" s="114"/>
      <c r="F33" s="73" t="s">
        <v>50</v>
      </c>
      <c r="G33" s="74" t="s">
        <v>51</v>
      </c>
      <c r="H33" s="54" t="s">
        <v>52</v>
      </c>
      <c r="I33" s="150" t="s">
        <v>72</v>
      </c>
      <c r="J33" s="85" t="s">
        <v>71</v>
      </c>
      <c r="K33" s="85" t="s">
        <v>73</v>
      </c>
      <c r="L33" s="146"/>
      <c r="M33" s="77"/>
      <c r="N33" s="4">
        <v>1</v>
      </c>
      <c r="O33" s="4">
        <f>+IF(L33="A",N33*3,IF(L33="B",N33*2,IF(L33="C",N33*1,"")))</f>
      </c>
      <c r="P33" s="4">
        <f>+N33*3</f>
        <v>3</v>
      </c>
      <c r="Q33" s="4">
        <f>+N33*2</f>
        <v>2</v>
      </c>
      <c r="R33" s="4">
        <f>+N33*1</f>
        <v>1</v>
      </c>
    </row>
    <row r="34" spans="1:13" ht="22.5" customHeight="1" thickBot="1">
      <c r="A34" s="88"/>
      <c r="B34" s="90"/>
      <c r="C34" s="83"/>
      <c r="D34" s="112"/>
      <c r="E34" s="112"/>
      <c r="F34" s="56"/>
      <c r="G34" s="41"/>
      <c r="H34" s="22"/>
      <c r="I34" s="97"/>
      <c r="J34" s="86"/>
      <c r="K34" s="86"/>
      <c r="L34" s="147"/>
      <c r="M34" s="77"/>
    </row>
    <row r="35" spans="1:13" ht="15" thickTop="1">
      <c r="A35" s="88"/>
      <c r="B35" s="90"/>
      <c r="C35" s="90"/>
      <c r="D35" s="98" t="s">
        <v>128</v>
      </c>
      <c r="E35" s="82"/>
      <c r="F35" s="40" t="s">
        <v>50</v>
      </c>
      <c r="G35" s="40" t="s">
        <v>51</v>
      </c>
      <c r="H35" s="40" t="s">
        <v>52</v>
      </c>
      <c r="I35" s="108" t="s">
        <v>59</v>
      </c>
      <c r="J35" s="93"/>
      <c r="K35" s="93"/>
      <c r="L35" s="94"/>
      <c r="M35" s="23"/>
    </row>
    <row r="36" spans="1:13" ht="22.5" customHeight="1">
      <c r="A36" s="88"/>
      <c r="B36" s="90"/>
      <c r="C36" s="90"/>
      <c r="D36" s="109"/>
      <c r="E36" s="110"/>
      <c r="F36" s="3"/>
      <c r="G36" s="3"/>
      <c r="H36" s="3"/>
      <c r="I36" s="108"/>
      <c r="J36" s="93"/>
      <c r="K36" s="93"/>
      <c r="L36" s="94"/>
      <c r="M36" s="23"/>
    </row>
    <row r="37" spans="1:13" ht="13.5" customHeight="1">
      <c r="A37" s="88"/>
      <c r="B37" s="90"/>
      <c r="C37" s="90"/>
      <c r="D37" s="114" t="s">
        <v>82</v>
      </c>
      <c r="E37" s="82"/>
      <c r="F37" s="12" t="s">
        <v>50</v>
      </c>
      <c r="G37" s="12" t="s">
        <v>51</v>
      </c>
      <c r="H37" s="12" t="s">
        <v>52</v>
      </c>
      <c r="I37" s="108"/>
      <c r="J37" s="93"/>
      <c r="K37" s="93"/>
      <c r="L37" s="94"/>
      <c r="M37" s="23"/>
    </row>
    <row r="38" spans="1:13" ht="22.5" customHeight="1">
      <c r="A38" s="88"/>
      <c r="B38" s="90"/>
      <c r="C38" s="90"/>
      <c r="D38" s="112"/>
      <c r="E38" s="110"/>
      <c r="F38" s="3"/>
      <c r="G38" s="22"/>
      <c r="H38" s="3"/>
      <c r="I38" s="108"/>
      <c r="J38" s="93"/>
      <c r="K38" s="93"/>
      <c r="L38" s="94"/>
      <c r="M38" s="23"/>
    </row>
    <row r="39" spans="1:19" s="5" customFormat="1" ht="14.25" customHeight="1">
      <c r="A39" s="88"/>
      <c r="B39" s="90"/>
      <c r="C39" s="90"/>
      <c r="D39" s="111" t="s">
        <v>81</v>
      </c>
      <c r="E39" s="82"/>
      <c r="F39" s="12" t="s">
        <v>50</v>
      </c>
      <c r="G39" s="12" t="s">
        <v>51</v>
      </c>
      <c r="H39" s="12" t="s">
        <v>52</v>
      </c>
      <c r="I39" s="108"/>
      <c r="J39" s="93"/>
      <c r="K39" s="93"/>
      <c r="L39" s="94"/>
      <c r="M39" s="23"/>
      <c r="N39" s="4"/>
      <c r="O39" s="4"/>
      <c r="P39" s="4"/>
      <c r="Q39" s="4"/>
      <c r="R39" s="4"/>
      <c r="S39" s="4"/>
    </row>
    <row r="40" spans="1:19" s="5" customFormat="1" ht="22.5" customHeight="1" thickBot="1">
      <c r="A40" s="88"/>
      <c r="B40" s="86"/>
      <c r="C40" s="86"/>
      <c r="D40" s="112"/>
      <c r="E40" s="110"/>
      <c r="F40" s="39"/>
      <c r="G40" s="32"/>
      <c r="H40" s="81"/>
      <c r="I40" s="108"/>
      <c r="J40" s="93"/>
      <c r="K40" s="93"/>
      <c r="L40" s="94"/>
      <c r="M40" s="23"/>
      <c r="N40" s="4"/>
      <c r="O40" s="4"/>
      <c r="P40" s="4"/>
      <c r="Q40" s="4"/>
      <c r="R40" s="4"/>
      <c r="S40" s="4"/>
    </row>
    <row r="41" spans="1:19" s="5" customFormat="1" ht="15" thickTop="1">
      <c r="A41" s="88"/>
      <c r="B41" s="85" t="s">
        <v>119</v>
      </c>
      <c r="C41" s="120" t="s">
        <v>108</v>
      </c>
      <c r="D41" s="121"/>
      <c r="E41" s="121"/>
      <c r="F41" s="73" t="s">
        <v>50</v>
      </c>
      <c r="G41" s="74" t="s">
        <v>51</v>
      </c>
      <c r="H41" s="54" t="s">
        <v>52</v>
      </c>
      <c r="I41" s="150" t="s">
        <v>73</v>
      </c>
      <c r="J41" s="85" t="s">
        <v>71</v>
      </c>
      <c r="K41" s="85" t="s">
        <v>72</v>
      </c>
      <c r="L41" s="146"/>
      <c r="M41" s="77"/>
      <c r="N41" s="4">
        <v>1</v>
      </c>
      <c r="O41" s="4">
        <f>+IF(L41="A",N41*3,IF(L41="B",N41*2,IF(L41="C",N41*1,"")))</f>
      </c>
      <c r="P41" s="4">
        <f>+N41*3</f>
        <v>3</v>
      </c>
      <c r="Q41" s="4">
        <f>+N41*2</f>
        <v>2</v>
      </c>
      <c r="R41" s="4">
        <f>+N41*1</f>
        <v>1</v>
      </c>
      <c r="S41" s="4"/>
    </row>
    <row r="42" spans="1:19" s="5" customFormat="1" ht="22.5" customHeight="1" thickBot="1">
      <c r="A42" s="88"/>
      <c r="B42" s="90"/>
      <c r="C42" s="122"/>
      <c r="D42" s="123"/>
      <c r="E42" s="123"/>
      <c r="F42" s="56"/>
      <c r="G42" s="41"/>
      <c r="H42" s="57"/>
      <c r="I42" s="97"/>
      <c r="J42" s="86"/>
      <c r="K42" s="86"/>
      <c r="L42" s="147"/>
      <c r="M42" s="77"/>
      <c r="N42" s="4"/>
      <c r="O42" s="4"/>
      <c r="P42" s="4"/>
      <c r="Q42" s="4"/>
      <c r="R42" s="4"/>
      <c r="S42" s="4"/>
    </row>
    <row r="43" spans="1:13" ht="15" thickTop="1">
      <c r="A43" s="88"/>
      <c r="B43" s="90"/>
      <c r="C43" s="90"/>
      <c r="D43" s="91" t="s">
        <v>70</v>
      </c>
      <c r="E43" s="82"/>
      <c r="F43" s="40" t="s">
        <v>50</v>
      </c>
      <c r="G43" s="40" t="s">
        <v>51</v>
      </c>
      <c r="H43" s="40" t="s">
        <v>52</v>
      </c>
      <c r="I43" s="140" t="s">
        <v>59</v>
      </c>
      <c r="J43" s="141"/>
      <c r="K43" s="141"/>
      <c r="L43" s="142"/>
      <c r="M43" s="23"/>
    </row>
    <row r="44" spans="1:13" ht="22.5" customHeight="1" thickBot="1">
      <c r="A44" s="88"/>
      <c r="B44" s="86"/>
      <c r="C44" s="86"/>
      <c r="D44" s="109"/>
      <c r="E44" s="110"/>
      <c r="F44" s="33"/>
      <c r="G44" s="34"/>
      <c r="H44" s="52"/>
      <c r="I44" s="95"/>
      <c r="J44" s="96"/>
      <c r="K44" s="96"/>
      <c r="L44" s="97"/>
      <c r="M44" s="23"/>
    </row>
    <row r="45" spans="1:19" s="5" customFormat="1" ht="15" thickTop="1">
      <c r="A45" s="88"/>
      <c r="B45" s="85" t="s">
        <v>120</v>
      </c>
      <c r="C45" s="120" t="s">
        <v>109</v>
      </c>
      <c r="D45" s="121"/>
      <c r="E45" s="121"/>
      <c r="F45" s="79" t="s">
        <v>50</v>
      </c>
      <c r="G45" s="72" t="s">
        <v>51</v>
      </c>
      <c r="H45" s="54" t="s">
        <v>52</v>
      </c>
      <c r="I45" s="150" t="s">
        <v>111</v>
      </c>
      <c r="J45" s="85" t="s">
        <v>112</v>
      </c>
      <c r="K45" s="85" t="s">
        <v>48</v>
      </c>
      <c r="L45" s="146"/>
      <c r="M45" s="77"/>
      <c r="N45" s="4">
        <v>1</v>
      </c>
      <c r="O45" s="4">
        <f>+IF(L45="A",N45*3,IF(L45="B",N45*2,IF(L45="C",N45*1,"")))</f>
      </c>
      <c r="P45" s="4">
        <f>+N45*3</f>
        <v>3</v>
      </c>
      <c r="Q45" s="4">
        <f>+N45*2</f>
        <v>2</v>
      </c>
      <c r="R45" s="4">
        <f>+N45*1</f>
        <v>1</v>
      </c>
      <c r="S45" s="4"/>
    </row>
    <row r="46" spans="1:19" s="5" customFormat="1" ht="22.5" customHeight="1" thickBot="1">
      <c r="A46" s="89"/>
      <c r="B46" s="86"/>
      <c r="C46" s="122"/>
      <c r="D46" s="123"/>
      <c r="E46" s="123"/>
      <c r="F46" s="47"/>
      <c r="G46" s="55"/>
      <c r="H46" s="57"/>
      <c r="I46" s="97"/>
      <c r="J46" s="86"/>
      <c r="K46" s="86"/>
      <c r="L46" s="147"/>
      <c r="M46" s="77"/>
      <c r="N46" s="4"/>
      <c r="O46" s="4"/>
      <c r="P46" s="4"/>
      <c r="Q46" s="4"/>
      <c r="R46" s="4"/>
      <c r="S46" s="4"/>
    </row>
    <row r="47" spans="1:19" s="5" customFormat="1" ht="14.25" customHeight="1" thickTop="1">
      <c r="A47" s="87" t="s">
        <v>53</v>
      </c>
      <c r="B47" s="85" t="s">
        <v>110</v>
      </c>
      <c r="C47" s="91" t="s">
        <v>45</v>
      </c>
      <c r="D47" s="114"/>
      <c r="E47" s="114"/>
      <c r="F47" s="58" t="s">
        <v>51</v>
      </c>
      <c r="G47" s="75" t="s">
        <v>96</v>
      </c>
      <c r="H47" s="74" t="s">
        <v>63</v>
      </c>
      <c r="I47" s="150" t="s">
        <v>16</v>
      </c>
      <c r="J47" s="85" t="s">
        <v>66</v>
      </c>
      <c r="K47" s="140" t="s">
        <v>68</v>
      </c>
      <c r="L47" s="146"/>
      <c r="M47" s="77"/>
      <c r="N47" s="4">
        <v>1</v>
      </c>
      <c r="O47" s="4">
        <f>+IF(L47="A",N47*3,IF(L47="B",N47*2,IF(L47="C",N47*1,"")))</f>
      </c>
      <c r="P47" s="4">
        <f>+N47*3</f>
        <v>3</v>
      </c>
      <c r="Q47" s="4">
        <f>+N47*2</f>
        <v>2</v>
      </c>
      <c r="R47" s="4">
        <f>+N47*1</f>
        <v>1</v>
      </c>
      <c r="S47" s="4"/>
    </row>
    <row r="48" spans="1:19" s="5" customFormat="1" ht="22.5" customHeight="1" thickBot="1">
      <c r="A48" s="88"/>
      <c r="B48" s="90"/>
      <c r="C48" s="83"/>
      <c r="D48" s="115"/>
      <c r="E48" s="115"/>
      <c r="F48" s="44"/>
      <c r="G48" s="42"/>
      <c r="H48" s="43"/>
      <c r="I48" s="151"/>
      <c r="J48" s="86"/>
      <c r="K48" s="95"/>
      <c r="L48" s="147"/>
      <c r="M48" s="77"/>
      <c r="N48" s="4"/>
      <c r="O48" s="4"/>
      <c r="P48" s="4"/>
      <c r="Q48" s="4"/>
      <c r="R48" s="4"/>
      <c r="S48" s="4"/>
    </row>
    <row r="49" spans="1:13" ht="15" thickTop="1">
      <c r="A49" s="88"/>
      <c r="B49" s="90"/>
      <c r="C49" s="90"/>
      <c r="D49" s="98" t="s">
        <v>74</v>
      </c>
      <c r="E49" s="82"/>
      <c r="F49" s="40" t="s">
        <v>51</v>
      </c>
      <c r="G49" s="40" t="s">
        <v>96</v>
      </c>
      <c r="H49" s="40" t="s">
        <v>63</v>
      </c>
      <c r="I49" s="108" t="s">
        <v>59</v>
      </c>
      <c r="J49" s="93"/>
      <c r="K49" s="93"/>
      <c r="L49" s="94"/>
      <c r="M49" s="23"/>
    </row>
    <row r="50" spans="1:13" ht="22.5" customHeight="1">
      <c r="A50" s="88"/>
      <c r="B50" s="90"/>
      <c r="C50" s="90"/>
      <c r="D50" s="109"/>
      <c r="E50" s="110"/>
      <c r="F50" s="3"/>
      <c r="G50" s="3"/>
      <c r="H50" s="3"/>
      <c r="I50" s="108"/>
      <c r="J50" s="93"/>
      <c r="K50" s="93"/>
      <c r="L50" s="94"/>
      <c r="M50" s="23"/>
    </row>
    <row r="51" spans="1:13" ht="14.25">
      <c r="A51" s="88"/>
      <c r="B51" s="90"/>
      <c r="C51" s="90"/>
      <c r="D51" s="91" t="s">
        <v>49</v>
      </c>
      <c r="E51" s="82"/>
      <c r="F51" s="12" t="s">
        <v>51</v>
      </c>
      <c r="G51" s="12" t="s">
        <v>96</v>
      </c>
      <c r="H51" s="12" t="s">
        <v>63</v>
      </c>
      <c r="I51" s="108"/>
      <c r="J51" s="93"/>
      <c r="K51" s="93"/>
      <c r="L51" s="94"/>
      <c r="M51" s="23"/>
    </row>
    <row r="52" spans="1:13" ht="22.5" customHeight="1">
      <c r="A52" s="88"/>
      <c r="B52" s="90"/>
      <c r="C52" s="90"/>
      <c r="D52" s="109"/>
      <c r="E52" s="110"/>
      <c r="F52" s="3"/>
      <c r="G52" s="3"/>
      <c r="H52" s="3"/>
      <c r="I52" s="108"/>
      <c r="J52" s="93"/>
      <c r="K52" s="93"/>
      <c r="L52" s="94"/>
      <c r="M52" s="23"/>
    </row>
    <row r="53" spans="1:13" ht="14.25">
      <c r="A53" s="88"/>
      <c r="B53" s="90"/>
      <c r="C53" s="90"/>
      <c r="D53" s="91" t="s">
        <v>55</v>
      </c>
      <c r="E53" s="82"/>
      <c r="F53" s="12" t="s">
        <v>51</v>
      </c>
      <c r="G53" s="12" t="s">
        <v>96</v>
      </c>
      <c r="H53" s="12" t="s">
        <v>63</v>
      </c>
      <c r="I53" s="108"/>
      <c r="J53" s="93"/>
      <c r="K53" s="93"/>
      <c r="L53" s="94"/>
      <c r="M53" s="23"/>
    </row>
    <row r="54" spans="1:13" ht="22.5" customHeight="1">
      <c r="A54" s="88"/>
      <c r="B54" s="90"/>
      <c r="C54" s="90"/>
      <c r="D54" s="109"/>
      <c r="E54" s="110"/>
      <c r="F54" s="3"/>
      <c r="G54" s="3"/>
      <c r="H54" s="3"/>
      <c r="I54" s="108"/>
      <c r="J54" s="93"/>
      <c r="K54" s="93"/>
      <c r="L54" s="94"/>
      <c r="M54" s="23"/>
    </row>
    <row r="55" spans="1:13" ht="14.25">
      <c r="A55" s="88"/>
      <c r="B55" s="90"/>
      <c r="C55" s="90"/>
      <c r="D55" s="91" t="s">
        <v>54</v>
      </c>
      <c r="E55" s="82"/>
      <c r="F55" s="12" t="s">
        <v>51</v>
      </c>
      <c r="G55" s="12" t="s">
        <v>96</v>
      </c>
      <c r="H55" s="12" t="s">
        <v>63</v>
      </c>
      <c r="I55" s="108"/>
      <c r="J55" s="93"/>
      <c r="K55" s="93"/>
      <c r="L55" s="94"/>
      <c r="M55" s="23"/>
    </row>
    <row r="56" spans="1:13" ht="22.5" customHeight="1">
      <c r="A56" s="88"/>
      <c r="B56" s="90"/>
      <c r="C56" s="90"/>
      <c r="D56" s="109"/>
      <c r="E56" s="110"/>
      <c r="F56" s="3"/>
      <c r="G56" s="3"/>
      <c r="H56" s="3"/>
      <c r="I56" s="108"/>
      <c r="J56" s="93"/>
      <c r="K56" s="93"/>
      <c r="L56" s="94"/>
      <c r="M56" s="23"/>
    </row>
    <row r="57" spans="1:13" ht="14.25">
      <c r="A57" s="88"/>
      <c r="B57" s="90"/>
      <c r="C57" s="90"/>
      <c r="D57" s="91" t="s">
        <v>44</v>
      </c>
      <c r="E57" s="82"/>
      <c r="F57" s="12" t="s">
        <v>51</v>
      </c>
      <c r="G57" s="12" t="s">
        <v>96</v>
      </c>
      <c r="H57" s="12" t="s">
        <v>63</v>
      </c>
      <c r="I57" s="108"/>
      <c r="J57" s="93"/>
      <c r="K57" s="93"/>
      <c r="L57" s="94"/>
      <c r="M57" s="23"/>
    </row>
    <row r="58" spans="1:13" ht="22.5" customHeight="1">
      <c r="A58" s="89"/>
      <c r="B58" s="86"/>
      <c r="C58" s="86"/>
      <c r="D58" s="109"/>
      <c r="E58" s="110"/>
      <c r="F58" s="3"/>
      <c r="G58" s="3"/>
      <c r="H58" s="3"/>
      <c r="I58" s="95"/>
      <c r="J58" s="96"/>
      <c r="K58" s="96"/>
      <c r="L58" s="97"/>
      <c r="M58" s="23"/>
    </row>
    <row r="59" spans="1:13" ht="0.75" customHeight="1" thickBot="1">
      <c r="A59" s="76"/>
      <c r="B59" s="50"/>
      <c r="C59" s="50"/>
      <c r="D59" s="48"/>
      <c r="E59" s="48"/>
      <c r="F59" s="50"/>
      <c r="G59" s="50"/>
      <c r="H59" s="50"/>
      <c r="I59" s="50"/>
      <c r="J59" s="50"/>
      <c r="K59" s="50"/>
      <c r="L59" s="50"/>
      <c r="M59" s="23"/>
    </row>
    <row r="60" spans="1:19" s="5" customFormat="1" ht="15" thickTop="1">
      <c r="A60" s="87" t="s">
        <v>53</v>
      </c>
      <c r="B60" s="85" t="s">
        <v>113</v>
      </c>
      <c r="C60" s="91" t="s">
        <v>46</v>
      </c>
      <c r="D60" s="114"/>
      <c r="E60" s="114"/>
      <c r="F60" s="44" t="s">
        <v>51</v>
      </c>
      <c r="G60" s="75" t="s">
        <v>96</v>
      </c>
      <c r="H60" s="74" t="s">
        <v>63</v>
      </c>
      <c r="I60" s="150" t="s">
        <v>16</v>
      </c>
      <c r="J60" s="85" t="s">
        <v>66</v>
      </c>
      <c r="K60" s="140" t="s">
        <v>68</v>
      </c>
      <c r="L60" s="146"/>
      <c r="M60" s="77"/>
      <c r="N60" s="4">
        <v>1</v>
      </c>
      <c r="O60" s="4">
        <f>+IF(L60="A",N60*3,IF(L60="B",N60*2,IF(L60="C",N60*1,"")))</f>
      </c>
      <c r="P60" s="4">
        <f>+N60*3</f>
        <v>3</v>
      </c>
      <c r="Q60" s="4">
        <f>+N60*2</f>
        <v>2</v>
      </c>
      <c r="R60" s="4">
        <f>+N60*1</f>
        <v>1</v>
      </c>
      <c r="S60" s="4"/>
    </row>
    <row r="61" spans="1:19" s="5" customFormat="1" ht="22.5" customHeight="1" thickBot="1">
      <c r="A61" s="88"/>
      <c r="B61" s="90"/>
      <c r="C61" s="83"/>
      <c r="D61" s="115"/>
      <c r="E61" s="115"/>
      <c r="F61" s="44"/>
      <c r="G61" s="42"/>
      <c r="H61" s="43"/>
      <c r="I61" s="151"/>
      <c r="J61" s="86"/>
      <c r="K61" s="95"/>
      <c r="L61" s="147"/>
      <c r="M61" s="77"/>
      <c r="N61" s="4"/>
      <c r="O61" s="4"/>
      <c r="P61" s="4"/>
      <c r="Q61" s="4"/>
      <c r="R61" s="4"/>
      <c r="S61" s="4"/>
    </row>
    <row r="62" spans="1:13" ht="15" thickTop="1">
      <c r="A62" s="88"/>
      <c r="B62" s="90"/>
      <c r="C62" s="90"/>
      <c r="D62" s="98" t="s">
        <v>75</v>
      </c>
      <c r="E62" s="82"/>
      <c r="F62" s="40" t="s">
        <v>51</v>
      </c>
      <c r="G62" s="40" t="s">
        <v>96</v>
      </c>
      <c r="H62" s="40" t="s">
        <v>63</v>
      </c>
      <c r="I62" s="140" t="s">
        <v>59</v>
      </c>
      <c r="J62" s="141"/>
      <c r="K62" s="141"/>
      <c r="L62" s="142"/>
      <c r="M62" s="23"/>
    </row>
    <row r="63" spans="1:13" ht="22.5" customHeight="1">
      <c r="A63" s="88"/>
      <c r="B63" s="90"/>
      <c r="C63" s="90"/>
      <c r="D63" s="83"/>
      <c r="E63" s="84"/>
      <c r="F63" s="3"/>
      <c r="G63" s="3"/>
      <c r="H63" s="3"/>
      <c r="I63" s="108"/>
      <c r="J63" s="93"/>
      <c r="K63" s="93"/>
      <c r="L63" s="94"/>
      <c r="M63" s="23"/>
    </row>
    <row r="64" spans="1:13" ht="14.25">
      <c r="A64" s="88"/>
      <c r="B64" s="90"/>
      <c r="C64" s="90"/>
      <c r="D64" s="90"/>
      <c r="E64" s="124" t="s">
        <v>76</v>
      </c>
      <c r="F64" s="12" t="s">
        <v>51</v>
      </c>
      <c r="G64" s="12" t="s">
        <v>96</v>
      </c>
      <c r="H64" s="12" t="s">
        <v>63</v>
      </c>
      <c r="I64" s="108"/>
      <c r="J64" s="93"/>
      <c r="K64" s="93"/>
      <c r="L64" s="94"/>
      <c r="M64" s="23"/>
    </row>
    <row r="65" spans="1:13" ht="22.5" customHeight="1">
      <c r="A65" s="88"/>
      <c r="B65" s="90"/>
      <c r="C65" s="90"/>
      <c r="D65" s="90"/>
      <c r="E65" s="125"/>
      <c r="F65" s="3"/>
      <c r="G65" s="3"/>
      <c r="H65" s="3"/>
      <c r="I65" s="108"/>
      <c r="J65" s="93"/>
      <c r="K65" s="93"/>
      <c r="L65" s="94"/>
      <c r="M65" s="23"/>
    </row>
    <row r="66" spans="1:13" ht="14.25">
      <c r="A66" s="88"/>
      <c r="B66" s="90"/>
      <c r="C66" s="90"/>
      <c r="D66" s="90"/>
      <c r="E66" s="113" t="s">
        <v>77</v>
      </c>
      <c r="F66" s="12" t="s">
        <v>51</v>
      </c>
      <c r="G66" s="12" t="s">
        <v>96</v>
      </c>
      <c r="H66" s="12" t="s">
        <v>63</v>
      </c>
      <c r="I66" s="108"/>
      <c r="J66" s="93"/>
      <c r="K66" s="93"/>
      <c r="L66" s="94"/>
      <c r="M66" s="23"/>
    </row>
    <row r="67" spans="1:13" ht="22.5" customHeight="1" thickBot="1">
      <c r="A67" s="88"/>
      <c r="B67" s="86"/>
      <c r="C67" s="86"/>
      <c r="D67" s="86"/>
      <c r="E67" s="110"/>
      <c r="F67" s="3"/>
      <c r="G67" s="3"/>
      <c r="H67" s="3"/>
      <c r="I67" s="95"/>
      <c r="J67" s="96"/>
      <c r="K67" s="96"/>
      <c r="L67" s="97"/>
      <c r="M67" s="23"/>
    </row>
    <row r="68" spans="1:13" ht="22.5" customHeight="1" hidden="1" thickBot="1">
      <c r="A68" s="88"/>
      <c r="B68" s="35"/>
      <c r="C68" s="37"/>
      <c r="D68" s="23"/>
      <c r="E68" s="36"/>
      <c r="F68" s="38"/>
      <c r="G68" s="35"/>
      <c r="H68" s="37"/>
      <c r="I68" s="23"/>
      <c r="J68" s="23"/>
      <c r="K68" s="23"/>
      <c r="L68" s="23"/>
      <c r="M68" s="23"/>
    </row>
    <row r="69" spans="1:18" ht="14.25" customHeight="1" thickTop="1">
      <c r="A69" s="88"/>
      <c r="B69" s="85" t="s">
        <v>114</v>
      </c>
      <c r="C69" s="91" t="s">
        <v>3</v>
      </c>
      <c r="D69" s="114"/>
      <c r="E69" s="114"/>
      <c r="F69" s="44" t="s">
        <v>51</v>
      </c>
      <c r="G69" s="75" t="s">
        <v>96</v>
      </c>
      <c r="H69" s="74" t="s">
        <v>63</v>
      </c>
      <c r="I69" s="150" t="s">
        <v>16</v>
      </c>
      <c r="J69" s="85" t="s">
        <v>66</v>
      </c>
      <c r="K69" s="140" t="s">
        <v>68</v>
      </c>
      <c r="L69" s="146"/>
      <c r="M69" s="77"/>
      <c r="N69" s="4">
        <v>1</v>
      </c>
      <c r="O69" s="4">
        <f>+IF(L69="A",N69*3,IF(L69="B",N69*2,IF(L69="C",N69*1,"")))</f>
      </c>
      <c r="P69" s="4">
        <f>+N69*3</f>
        <v>3</v>
      </c>
      <c r="Q69" s="4">
        <f>+N69*2</f>
        <v>2</v>
      </c>
      <c r="R69" s="4">
        <f>+N69*1</f>
        <v>1</v>
      </c>
    </row>
    <row r="70" spans="1:13" ht="22.5" customHeight="1" thickBot="1">
      <c r="A70" s="88"/>
      <c r="B70" s="90"/>
      <c r="C70" s="83"/>
      <c r="D70" s="115"/>
      <c r="E70" s="115"/>
      <c r="F70" s="44"/>
      <c r="G70" s="42"/>
      <c r="H70" s="43"/>
      <c r="I70" s="151"/>
      <c r="J70" s="86"/>
      <c r="K70" s="95"/>
      <c r="L70" s="147"/>
      <c r="M70" s="77"/>
    </row>
    <row r="71" spans="1:13" ht="15" thickTop="1">
      <c r="A71" s="88"/>
      <c r="B71" s="90"/>
      <c r="C71" s="90"/>
      <c r="D71" s="116" t="s">
        <v>107</v>
      </c>
      <c r="E71" s="117"/>
      <c r="F71" s="40" t="s">
        <v>51</v>
      </c>
      <c r="G71" s="40" t="s">
        <v>96</v>
      </c>
      <c r="H71" s="40" t="s">
        <v>63</v>
      </c>
      <c r="I71" s="140" t="s">
        <v>59</v>
      </c>
      <c r="J71" s="141"/>
      <c r="K71" s="141"/>
      <c r="L71" s="142"/>
      <c r="M71" s="23"/>
    </row>
    <row r="72" spans="1:13" ht="22.5" customHeight="1" thickBot="1">
      <c r="A72" s="88"/>
      <c r="B72" s="86"/>
      <c r="C72" s="86"/>
      <c r="D72" s="118"/>
      <c r="E72" s="119"/>
      <c r="F72" s="33"/>
      <c r="G72" s="33"/>
      <c r="H72" s="33"/>
      <c r="I72" s="95"/>
      <c r="J72" s="96"/>
      <c r="K72" s="96"/>
      <c r="L72" s="97"/>
      <c r="M72" s="23"/>
    </row>
    <row r="73" spans="1:18" ht="15" thickTop="1">
      <c r="A73" s="88"/>
      <c r="B73" s="85" t="s">
        <v>115</v>
      </c>
      <c r="C73" s="91" t="s">
        <v>2</v>
      </c>
      <c r="D73" s="114"/>
      <c r="E73" s="114"/>
      <c r="F73" s="44" t="s">
        <v>51</v>
      </c>
      <c r="G73" s="75" t="s">
        <v>96</v>
      </c>
      <c r="H73" s="74" t="s">
        <v>63</v>
      </c>
      <c r="I73" s="150" t="s">
        <v>16</v>
      </c>
      <c r="J73" s="85" t="s">
        <v>66</v>
      </c>
      <c r="K73" s="140" t="s">
        <v>68</v>
      </c>
      <c r="L73" s="146"/>
      <c r="M73" s="77"/>
      <c r="N73" s="4">
        <v>1</v>
      </c>
      <c r="O73" s="4">
        <f>+IF(L73="A",N73*3,IF(L73="B",N73*2,IF(L73="C",N73*1,"")))</f>
      </c>
      <c r="P73" s="4">
        <f>+N73*3</f>
        <v>3</v>
      </c>
      <c r="Q73" s="4">
        <f>+N73*2</f>
        <v>2</v>
      </c>
      <c r="R73" s="4">
        <f>+N73*1</f>
        <v>1</v>
      </c>
    </row>
    <row r="74" spans="1:13" ht="22.5" customHeight="1" thickBot="1">
      <c r="A74" s="88"/>
      <c r="B74" s="90"/>
      <c r="C74" s="83"/>
      <c r="D74" s="112"/>
      <c r="E74" s="112"/>
      <c r="F74" s="44"/>
      <c r="G74" s="42"/>
      <c r="H74" s="43"/>
      <c r="I74" s="151"/>
      <c r="J74" s="86"/>
      <c r="K74" s="95"/>
      <c r="L74" s="147"/>
      <c r="M74" s="77"/>
    </row>
    <row r="75" spans="1:13" ht="15" thickTop="1">
      <c r="A75" s="88"/>
      <c r="B75" s="90"/>
      <c r="C75" s="90"/>
      <c r="D75" s="98" t="s">
        <v>128</v>
      </c>
      <c r="E75" s="82"/>
      <c r="F75" s="40" t="s">
        <v>51</v>
      </c>
      <c r="G75" s="40" t="s">
        <v>96</v>
      </c>
      <c r="H75" s="40" t="s">
        <v>63</v>
      </c>
      <c r="I75" s="108" t="s">
        <v>59</v>
      </c>
      <c r="J75" s="93"/>
      <c r="K75" s="93"/>
      <c r="L75" s="94"/>
      <c r="M75" s="23"/>
    </row>
    <row r="76" spans="1:13" ht="22.5" customHeight="1">
      <c r="A76" s="88"/>
      <c r="B76" s="90"/>
      <c r="C76" s="90"/>
      <c r="D76" s="109"/>
      <c r="E76" s="110"/>
      <c r="F76" s="3"/>
      <c r="G76" s="3"/>
      <c r="H76" s="3"/>
      <c r="I76" s="108"/>
      <c r="J76" s="93"/>
      <c r="K76" s="93"/>
      <c r="L76" s="94"/>
      <c r="M76" s="23"/>
    </row>
    <row r="77" spans="1:13" ht="14.25" customHeight="1">
      <c r="A77" s="88"/>
      <c r="B77" s="90"/>
      <c r="C77" s="90"/>
      <c r="D77" s="114" t="s">
        <v>82</v>
      </c>
      <c r="E77" s="82"/>
      <c r="F77" s="12" t="s">
        <v>51</v>
      </c>
      <c r="G77" s="12" t="s">
        <v>96</v>
      </c>
      <c r="H77" s="12" t="s">
        <v>63</v>
      </c>
      <c r="I77" s="108"/>
      <c r="J77" s="93"/>
      <c r="K77" s="93"/>
      <c r="L77" s="94"/>
      <c r="M77" s="23"/>
    </row>
    <row r="78" spans="1:13" ht="22.5" customHeight="1" thickBot="1">
      <c r="A78" s="88"/>
      <c r="B78" s="86"/>
      <c r="C78" s="86"/>
      <c r="D78" s="112"/>
      <c r="E78" s="110"/>
      <c r="F78" s="3"/>
      <c r="G78" s="22"/>
      <c r="H78" s="33"/>
      <c r="I78" s="108"/>
      <c r="J78" s="93"/>
      <c r="K78" s="93"/>
      <c r="L78" s="94"/>
      <c r="M78" s="23"/>
    </row>
    <row r="79" spans="1:19" s="5" customFormat="1" ht="15" thickTop="1">
      <c r="A79" s="88"/>
      <c r="B79" s="85" t="s">
        <v>116</v>
      </c>
      <c r="C79" s="120" t="s">
        <v>65</v>
      </c>
      <c r="D79" s="121"/>
      <c r="E79" s="117"/>
      <c r="F79" s="12" t="s">
        <v>51</v>
      </c>
      <c r="G79" s="44" t="s">
        <v>96</v>
      </c>
      <c r="H79" s="72" t="s">
        <v>63</v>
      </c>
      <c r="I79" s="142" t="s">
        <v>90</v>
      </c>
      <c r="J79" s="85" t="s">
        <v>91</v>
      </c>
      <c r="K79" s="160" t="s">
        <v>92</v>
      </c>
      <c r="L79" s="146"/>
      <c r="M79" s="77"/>
      <c r="N79" s="4">
        <v>1</v>
      </c>
      <c r="O79" s="4">
        <f>+IF(L79="A",N79*3,IF(L79="B",N79*2,IF(L79="C",N79*1,"")))</f>
      </c>
      <c r="P79" s="4">
        <f>+N79*3</f>
        <v>3</v>
      </c>
      <c r="Q79" s="4">
        <f>+N79*2</f>
        <v>2</v>
      </c>
      <c r="R79" s="4">
        <f>+N79*1</f>
        <v>1</v>
      </c>
      <c r="S79" s="4"/>
    </row>
    <row r="80" spans="1:19" s="5" customFormat="1" ht="22.5" customHeight="1" thickBot="1">
      <c r="A80" s="88"/>
      <c r="B80" s="90"/>
      <c r="C80" s="122"/>
      <c r="D80" s="123"/>
      <c r="E80" s="145"/>
      <c r="F80" s="19"/>
      <c r="G80" s="46"/>
      <c r="H80" s="45"/>
      <c r="I80" s="97"/>
      <c r="J80" s="86"/>
      <c r="K80" s="155"/>
      <c r="L80" s="147"/>
      <c r="M80" s="77"/>
      <c r="N80" s="4"/>
      <c r="O80" s="4"/>
      <c r="P80" s="4"/>
      <c r="Q80" s="4"/>
      <c r="R80" s="4"/>
      <c r="S80" s="4"/>
    </row>
    <row r="81" spans="1:13" ht="15" thickTop="1">
      <c r="A81" s="88"/>
      <c r="B81" s="90"/>
      <c r="C81" s="90"/>
      <c r="D81" s="91" t="s">
        <v>64</v>
      </c>
      <c r="E81" s="82"/>
      <c r="F81" s="12" t="s">
        <v>51</v>
      </c>
      <c r="G81" s="12" t="s">
        <v>96</v>
      </c>
      <c r="H81" s="40" t="s">
        <v>63</v>
      </c>
      <c r="I81" s="140" t="s">
        <v>59</v>
      </c>
      <c r="J81" s="141"/>
      <c r="K81" s="141"/>
      <c r="L81" s="142"/>
      <c r="M81" s="23"/>
    </row>
    <row r="82" spans="1:13" ht="22.5" customHeight="1" thickBot="1">
      <c r="A82" s="89"/>
      <c r="B82" s="86"/>
      <c r="C82" s="86"/>
      <c r="D82" s="109"/>
      <c r="E82" s="110"/>
      <c r="F82" s="33"/>
      <c r="G82" s="34"/>
      <c r="H82" s="33"/>
      <c r="I82" s="95"/>
      <c r="J82" s="96"/>
      <c r="K82" s="96"/>
      <c r="L82" s="97"/>
      <c r="M82" s="23"/>
    </row>
    <row r="83" spans="1:19" s="5" customFormat="1" ht="48" customHeight="1" thickBot="1" thickTop="1">
      <c r="A83" s="13" t="s">
        <v>56</v>
      </c>
      <c r="B83" s="13" t="s">
        <v>117</v>
      </c>
      <c r="C83" s="126" t="s">
        <v>69</v>
      </c>
      <c r="D83" s="127"/>
      <c r="E83" s="128"/>
      <c r="F83" s="161" t="s">
        <v>147</v>
      </c>
      <c r="G83" s="161"/>
      <c r="H83" s="161"/>
      <c r="I83" s="3" t="s">
        <v>93</v>
      </c>
      <c r="J83" s="3" t="s">
        <v>94</v>
      </c>
      <c r="K83" s="47" t="s">
        <v>95</v>
      </c>
      <c r="L83" s="53"/>
      <c r="M83" s="23"/>
      <c r="N83" s="4">
        <v>1</v>
      </c>
      <c r="O83" s="4">
        <f>+IF(L83="A",N83*3,IF(L83="B",N83*2,IF(L83="C",N83*1,"")))</f>
      </c>
      <c r="P83" s="4">
        <f>+N83*3</f>
        <v>3</v>
      </c>
      <c r="Q83" s="4">
        <f>+N83*2</f>
        <v>2</v>
      </c>
      <c r="R83" s="4">
        <f>+N83*1</f>
        <v>1</v>
      </c>
      <c r="S83" s="4"/>
    </row>
    <row r="84" spans="1:18" s="70" customFormat="1" ht="48" customHeight="1" thickBot="1" thickTop="1">
      <c r="A84" s="168" t="s">
        <v>149</v>
      </c>
      <c r="B84" s="92"/>
      <c r="C84" s="169"/>
      <c r="D84" s="169"/>
      <c r="E84" s="169"/>
      <c r="F84" s="170"/>
      <c r="G84" s="170"/>
      <c r="H84" s="170"/>
      <c r="I84" s="92"/>
      <c r="J84" s="92"/>
      <c r="K84" s="171"/>
      <c r="L84" s="53">
        <f>+SUM(L10,L22,L30,L34,L42,L46:L49,L61,L69,L73,L79,L83)</f>
        <v>0</v>
      </c>
      <c r="M84" s="172"/>
      <c r="N84" s="4">
        <v>1</v>
      </c>
      <c r="O84" s="4">
        <f>+IF(M77="A",N84*3,IF(M77="B",N84*2,IF(M77="C",N84*1,"")))</f>
      </c>
      <c r="P84" s="4">
        <f>+N84*3</f>
        <v>3</v>
      </c>
      <c r="Q84" s="4">
        <f>+N84*2</f>
        <v>2</v>
      </c>
      <c r="R84" s="4">
        <f>+N84*1</f>
        <v>1</v>
      </c>
    </row>
    <row r="85" spans="16:18" ht="15" thickTop="1">
      <c r="P85" s="4">
        <f>SUM(P8:P83)</f>
        <v>36</v>
      </c>
      <c r="Q85" s="4">
        <f>SUM(Q8:Q83)</f>
        <v>24</v>
      </c>
      <c r="R85" s="4">
        <f>SUM(R8:R83)</f>
        <v>12</v>
      </c>
    </row>
    <row r="86" spans="1:13" ht="22.5" customHeight="1" thickBot="1">
      <c r="A86" s="4" t="s">
        <v>106</v>
      </c>
      <c r="F86" s="4"/>
      <c r="G86" s="4"/>
      <c r="H86" s="4"/>
      <c r="I86" s="4"/>
      <c r="L86" s="24"/>
      <c r="M86" s="24"/>
    </row>
    <row r="87" spans="1:13" ht="14.25" customHeight="1">
      <c r="A87" s="91" t="s">
        <v>127</v>
      </c>
      <c r="B87" s="114"/>
      <c r="C87" s="114"/>
      <c r="D87" s="114"/>
      <c r="E87" s="82"/>
      <c r="F87" s="162" t="s">
        <v>83</v>
      </c>
      <c r="G87" s="163"/>
      <c r="H87" s="162" t="s">
        <v>84</v>
      </c>
      <c r="I87" s="164"/>
      <c r="J87" s="143" t="s">
        <v>85</v>
      </c>
      <c r="K87" s="144"/>
      <c r="L87" s="23"/>
      <c r="M87" s="23"/>
    </row>
    <row r="88" spans="1:13" ht="14.25" customHeight="1">
      <c r="A88" s="109"/>
      <c r="B88" s="112"/>
      <c r="C88" s="112"/>
      <c r="D88" s="112"/>
      <c r="E88" s="110"/>
      <c r="F88" s="3" t="s">
        <v>35</v>
      </c>
      <c r="G88" s="3" t="s">
        <v>41</v>
      </c>
      <c r="H88" s="3" t="s">
        <v>7</v>
      </c>
      <c r="I88" s="26" t="s">
        <v>42</v>
      </c>
      <c r="J88" s="25" t="s">
        <v>36</v>
      </c>
      <c r="K88" s="26" t="s">
        <v>43</v>
      </c>
      <c r="L88" s="23"/>
      <c r="M88" s="23"/>
    </row>
    <row r="89" spans="1:13" ht="36" customHeight="1" thickBot="1">
      <c r="A89" s="157" t="s">
        <v>37</v>
      </c>
      <c r="B89" s="158"/>
      <c r="C89" s="158"/>
      <c r="D89" s="158"/>
      <c r="E89" s="159"/>
      <c r="F89" s="13" t="str">
        <f>+RIGHTB(G89,3)+1&amp;"以上"</f>
        <v>31以上</v>
      </c>
      <c r="G89" s="13" t="str">
        <f>+RIGHTB(H89,3)+1&amp;"～"&amp;ROUND(P$85*0.5,0)+R$85</f>
        <v>27～30</v>
      </c>
      <c r="H89" s="13" t="str">
        <f>+RIGHTB(I89,3)+1&amp;"～"&amp;ROUND(P$85*0.4,0)+R$85</f>
        <v>24～26</v>
      </c>
      <c r="I89" s="31" t="str">
        <f>+RIGHTB(J89,3)+1&amp;"～"&amp;ROUND(P$85*0.3,0)+R$85</f>
        <v>20～23</v>
      </c>
      <c r="J89" s="27" t="str">
        <f>+LEFTB(K89,3)+1&amp;"～"&amp;ROUND(P$85*0.2,0)+R$85</f>
        <v>17～19</v>
      </c>
      <c r="K89" s="28" t="str">
        <f>+ROUND(P$85*0.1,0)+R$85&amp;"以下"</f>
        <v>16以下</v>
      </c>
      <c r="L89" s="23"/>
      <c r="M89" s="23"/>
    </row>
    <row r="90" spans="1:18" s="70" customFormat="1" ht="40.5" hidden="1">
      <c r="A90" s="129" t="s">
        <v>98</v>
      </c>
      <c r="B90" s="130"/>
      <c r="C90" s="130"/>
      <c r="D90" s="130"/>
      <c r="E90" s="131"/>
      <c r="F90" s="13" t="s">
        <v>99</v>
      </c>
      <c r="G90" s="13" t="s">
        <v>100</v>
      </c>
      <c r="H90" s="13" t="s">
        <v>101</v>
      </c>
      <c r="I90" s="13" t="s">
        <v>102</v>
      </c>
      <c r="J90" s="18" t="s">
        <v>103</v>
      </c>
      <c r="K90" s="18" t="s">
        <v>104</v>
      </c>
      <c r="L90" s="5"/>
      <c r="N90" s="4"/>
      <c r="O90" s="4"/>
      <c r="P90" s="4"/>
      <c r="Q90" s="4"/>
      <c r="R90" s="4"/>
    </row>
    <row r="91" spans="1:19" s="30" customFormat="1" ht="14.25" customHeight="1" thickBot="1">
      <c r="A91" s="69"/>
      <c r="B91" s="69"/>
      <c r="F91" s="69"/>
      <c r="G91" s="69"/>
      <c r="H91" s="69"/>
      <c r="I91" s="69"/>
      <c r="J91" s="69"/>
      <c r="K91" s="69"/>
      <c r="L91" s="21"/>
      <c r="M91" s="21"/>
      <c r="N91" s="4"/>
      <c r="O91" s="4"/>
      <c r="P91" s="4"/>
      <c r="Q91" s="4"/>
      <c r="R91" s="4"/>
      <c r="S91" s="4"/>
    </row>
    <row r="92" spans="1:19" s="70" customFormat="1" ht="48" customHeight="1" thickBot="1" thickTop="1">
      <c r="A92" s="80" t="s">
        <v>62</v>
      </c>
      <c r="B92" s="78" t="s">
        <v>118</v>
      </c>
      <c r="C92" s="165" t="s">
        <v>146</v>
      </c>
      <c r="D92" s="166"/>
      <c r="E92" s="166"/>
      <c r="F92" s="166"/>
      <c r="G92" s="157"/>
      <c r="H92" s="53"/>
      <c r="I92" s="156" t="s">
        <v>97</v>
      </c>
      <c r="J92" s="127"/>
      <c r="K92" s="128"/>
      <c r="N92" s="4"/>
      <c r="O92" s="4"/>
      <c r="P92" s="4"/>
      <c r="Q92" s="4"/>
      <c r="R92" s="4"/>
      <c r="S92" s="24"/>
    </row>
    <row r="93" spans="1:19" s="70" customFormat="1" ht="14.25" thickTop="1">
      <c r="A93" s="71"/>
      <c r="B93" s="71"/>
      <c r="C93" s="36"/>
      <c r="D93" s="36"/>
      <c r="E93" s="36"/>
      <c r="F93" s="36"/>
      <c r="G93" s="36"/>
      <c r="H93" s="23"/>
      <c r="I93" s="23"/>
      <c r="J93" s="23"/>
      <c r="K93" s="71"/>
      <c r="N93" s="4"/>
      <c r="O93" s="4"/>
      <c r="P93" s="4"/>
      <c r="Q93" s="4"/>
      <c r="R93" s="4"/>
      <c r="S93" s="24"/>
    </row>
    <row r="94" spans="1:2" ht="22.5" customHeight="1">
      <c r="A94" s="4" t="s">
        <v>61</v>
      </c>
      <c r="B94" s="20"/>
    </row>
    <row r="95" spans="1:13" ht="21" customHeight="1">
      <c r="A95" s="129" t="s">
        <v>67</v>
      </c>
      <c r="B95" s="130"/>
      <c r="C95" s="130"/>
      <c r="D95" s="130"/>
      <c r="E95" s="130"/>
      <c r="F95" s="130"/>
      <c r="G95" s="131"/>
      <c r="H95" s="29" t="s">
        <v>129</v>
      </c>
      <c r="I95" s="29" t="s">
        <v>130</v>
      </c>
      <c r="J95" s="29" t="s">
        <v>131</v>
      </c>
      <c r="L95" s="23"/>
      <c r="M95" s="23"/>
    </row>
    <row r="96" spans="1:13" ht="21" customHeight="1">
      <c r="A96" s="98" t="s">
        <v>121</v>
      </c>
      <c r="B96" s="111"/>
      <c r="C96" s="111"/>
      <c r="D96" s="111"/>
      <c r="E96" s="113"/>
      <c r="F96" s="138" t="s">
        <v>4</v>
      </c>
      <c r="G96" s="139"/>
      <c r="H96" s="3" t="s">
        <v>125</v>
      </c>
      <c r="I96" s="3" t="s">
        <v>148</v>
      </c>
      <c r="J96" s="3" t="s">
        <v>123</v>
      </c>
      <c r="K96" s="4"/>
      <c r="L96" s="23"/>
      <c r="M96" s="23"/>
    </row>
    <row r="97" spans="1:13" ht="21" customHeight="1">
      <c r="A97" s="132"/>
      <c r="B97" s="133"/>
      <c r="C97" s="133"/>
      <c r="D97" s="133"/>
      <c r="E97" s="134"/>
      <c r="F97" s="138" t="s">
        <v>78</v>
      </c>
      <c r="G97" s="139"/>
      <c r="H97" s="3" t="s">
        <v>124</v>
      </c>
      <c r="I97" s="3" t="s">
        <v>122</v>
      </c>
      <c r="J97" s="3" t="s">
        <v>123</v>
      </c>
      <c r="K97" s="4"/>
      <c r="L97" s="23"/>
      <c r="M97" s="23"/>
    </row>
    <row r="98" spans="1:13" ht="21" customHeight="1">
      <c r="A98" s="132"/>
      <c r="B98" s="133"/>
      <c r="C98" s="133"/>
      <c r="D98" s="133"/>
      <c r="E98" s="134"/>
      <c r="F98" s="138" t="s">
        <v>132</v>
      </c>
      <c r="G98" s="139"/>
      <c r="H98" s="3" t="s">
        <v>133</v>
      </c>
      <c r="I98" s="3" t="s">
        <v>135</v>
      </c>
      <c r="J98" s="3" t="s">
        <v>136</v>
      </c>
      <c r="K98" s="4"/>
      <c r="L98" s="23"/>
      <c r="M98" s="23"/>
    </row>
    <row r="99" spans="1:13" ht="21" customHeight="1">
      <c r="A99" s="132"/>
      <c r="B99" s="133"/>
      <c r="C99" s="133"/>
      <c r="D99" s="133"/>
      <c r="E99" s="134"/>
      <c r="F99" s="138" t="s">
        <v>139</v>
      </c>
      <c r="G99" s="139"/>
      <c r="H99" s="3" t="s">
        <v>143</v>
      </c>
      <c r="I99" s="3" t="s">
        <v>144</v>
      </c>
      <c r="J99" s="3" t="s">
        <v>145</v>
      </c>
      <c r="K99" s="4"/>
      <c r="L99" s="23"/>
      <c r="M99" s="23"/>
    </row>
    <row r="100" spans="1:13" ht="21" customHeight="1">
      <c r="A100" s="132"/>
      <c r="B100" s="133"/>
      <c r="C100" s="133"/>
      <c r="D100" s="133"/>
      <c r="E100" s="134"/>
      <c r="F100" s="138" t="s">
        <v>134</v>
      </c>
      <c r="G100" s="139"/>
      <c r="H100" s="3" t="s">
        <v>140</v>
      </c>
      <c r="I100" s="3" t="s">
        <v>141</v>
      </c>
      <c r="J100" s="3" t="s">
        <v>142</v>
      </c>
      <c r="K100" s="4"/>
      <c r="L100" s="23"/>
      <c r="M100" s="23"/>
    </row>
    <row r="101" spans="1:13" ht="21" customHeight="1">
      <c r="A101" s="132"/>
      <c r="B101" s="133"/>
      <c r="C101" s="133"/>
      <c r="D101" s="133"/>
      <c r="E101" s="134"/>
      <c r="F101" s="138" t="s">
        <v>79</v>
      </c>
      <c r="G101" s="139"/>
      <c r="H101" s="3" t="s">
        <v>126</v>
      </c>
      <c r="I101" s="3" t="s">
        <v>137</v>
      </c>
      <c r="J101" s="3" t="s">
        <v>138</v>
      </c>
      <c r="K101" s="4"/>
      <c r="L101" s="23"/>
      <c r="M101" s="23"/>
    </row>
    <row r="102" spans="1:19" s="30" customFormat="1" ht="22.5" customHeight="1">
      <c r="A102" s="135"/>
      <c r="B102" s="136"/>
      <c r="C102" s="136"/>
      <c r="D102" s="136"/>
      <c r="E102" s="137"/>
      <c r="F102" s="138" t="s">
        <v>80</v>
      </c>
      <c r="G102" s="139"/>
      <c r="H102" s="3" t="s">
        <v>133</v>
      </c>
      <c r="I102" s="3" t="s">
        <v>135</v>
      </c>
      <c r="J102" s="3" t="s">
        <v>136</v>
      </c>
      <c r="K102" s="69"/>
      <c r="L102" s="21"/>
      <c r="M102" s="21"/>
      <c r="N102" s="4"/>
      <c r="O102" s="4"/>
      <c r="P102" s="4"/>
      <c r="Q102" s="4"/>
      <c r="R102" s="4"/>
      <c r="S102" s="4"/>
    </row>
    <row r="103" spans="1:19" s="30" customFormat="1" ht="22.5" customHeight="1">
      <c r="A103" s="69"/>
      <c r="B103" s="69"/>
      <c r="F103" s="69"/>
      <c r="G103" s="69"/>
      <c r="H103" s="69"/>
      <c r="I103" s="69"/>
      <c r="J103" s="69"/>
      <c r="K103" s="69"/>
      <c r="L103" s="21"/>
      <c r="M103" s="21"/>
      <c r="N103" s="4"/>
      <c r="O103" s="4"/>
      <c r="P103" s="4"/>
      <c r="Q103" s="4"/>
      <c r="R103" s="4"/>
      <c r="S103" s="4"/>
    </row>
    <row r="104" spans="1:19" s="30" customFormat="1" ht="22.5" customHeight="1">
      <c r="A104" s="69"/>
      <c r="B104" s="69"/>
      <c r="F104" s="69"/>
      <c r="G104" s="69"/>
      <c r="H104" s="69"/>
      <c r="I104" s="69"/>
      <c r="J104" s="69"/>
      <c r="K104" s="69"/>
      <c r="L104" s="21"/>
      <c r="M104" s="21"/>
      <c r="N104" s="4"/>
      <c r="O104" s="4"/>
      <c r="P104" s="4"/>
      <c r="Q104" s="4"/>
      <c r="R104" s="4"/>
      <c r="S104" s="4"/>
    </row>
    <row r="105" spans="6:19" s="30" customFormat="1" ht="22.5" customHeight="1">
      <c r="F105" s="69"/>
      <c r="G105" s="69"/>
      <c r="H105" s="69"/>
      <c r="I105" s="69"/>
      <c r="J105" s="69"/>
      <c r="K105" s="69"/>
      <c r="L105" s="21"/>
      <c r="M105" s="21"/>
      <c r="N105" s="4"/>
      <c r="O105" s="4"/>
      <c r="P105" s="4"/>
      <c r="Q105" s="4"/>
      <c r="R105" s="4"/>
      <c r="S105" s="4"/>
    </row>
    <row r="106" spans="6:19" s="30" customFormat="1" ht="22.5" customHeight="1">
      <c r="F106" s="69"/>
      <c r="G106" s="69"/>
      <c r="H106" s="69"/>
      <c r="I106" s="69"/>
      <c r="J106" s="69"/>
      <c r="K106" s="69"/>
      <c r="L106" s="21"/>
      <c r="M106" s="21"/>
      <c r="N106" s="4"/>
      <c r="O106" s="4"/>
      <c r="P106" s="4"/>
      <c r="Q106" s="4"/>
      <c r="R106" s="4"/>
      <c r="S106" s="4"/>
    </row>
    <row r="107" spans="6:19" s="30" customFormat="1" ht="22.5" customHeight="1">
      <c r="F107" s="69"/>
      <c r="G107" s="69"/>
      <c r="H107" s="69"/>
      <c r="I107" s="69"/>
      <c r="J107" s="69"/>
      <c r="K107" s="69"/>
      <c r="L107" s="21"/>
      <c r="M107" s="21"/>
      <c r="N107" s="4"/>
      <c r="O107" s="4"/>
      <c r="P107" s="4"/>
      <c r="Q107" s="4"/>
      <c r="R107" s="4"/>
      <c r="S107" s="4"/>
    </row>
    <row r="108" spans="6:19" s="30" customFormat="1" ht="22.5" customHeight="1">
      <c r="F108" s="69"/>
      <c r="G108" s="69"/>
      <c r="H108" s="69"/>
      <c r="I108" s="69"/>
      <c r="J108" s="69"/>
      <c r="K108" s="69"/>
      <c r="L108" s="21"/>
      <c r="M108" s="21"/>
      <c r="N108" s="4"/>
      <c r="O108" s="4"/>
      <c r="P108" s="4"/>
      <c r="Q108" s="4"/>
      <c r="R108" s="4"/>
      <c r="S108" s="4"/>
    </row>
    <row r="109" ht="22.5" customHeight="1"/>
    <row r="110" ht="22.5" customHeight="1"/>
  </sheetData>
  <mergeCells count="143">
    <mergeCell ref="B20:B27"/>
    <mergeCell ref="I35:L40"/>
    <mergeCell ref="B29:B32"/>
    <mergeCell ref="B33:B40"/>
    <mergeCell ref="C35:C40"/>
    <mergeCell ref="I33:I34"/>
    <mergeCell ref="I20:I21"/>
    <mergeCell ref="K33:K34"/>
    <mergeCell ref="A47:A58"/>
    <mergeCell ref="A60:A82"/>
    <mergeCell ref="D57:E58"/>
    <mergeCell ref="A90:E90"/>
    <mergeCell ref="D71:E72"/>
    <mergeCell ref="C71:C72"/>
    <mergeCell ref="E66:E67"/>
    <mergeCell ref="D62:E63"/>
    <mergeCell ref="D64:D67"/>
    <mergeCell ref="E64:E65"/>
    <mergeCell ref="B3:D3"/>
    <mergeCell ref="L5:L6"/>
    <mergeCell ref="L79:L80"/>
    <mergeCell ref="D35:E36"/>
    <mergeCell ref="C47:E48"/>
    <mergeCell ref="J69:J70"/>
    <mergeCell ref="I60:I61"/>
    <mergeCell ref="I43:L44"/>
    <mergeCell ref="C43:C44"/>
    <mergeCell ref="D43:E44"/>
    <mergeCell ref="B47:B58"/>
    <mergeCell ref="B69:B72"/>
    <mergeCell ref="I62:L67"/>
    <mergeCell ref="J79:J80"/>
    <mergeCell ref="C75:C76"/>
    <mergeCell ref="D75:E76"/>
    <mergeCell ref="I69:I70"/>
    <mergeCell ref="B79:B82"/>
    <mergeCell ref="J60:J61"/>
    <mergeCell ref="K47:K48"/>
    <mergeCell ref="I92:K92"/>
    <mergeCell ref="A89:E89"/>
    <mergeCell ref="K79:K80"/>
    <mergeCell ref="I79:I80"/>
    <mergeCell ref="D81:E82"/>
    <mergeCell ref="F83:H83"/>
    <mergeCell ref="F87:G87"/>
    <mergeCell ref="H87:I87"/>
    <mergeCell ref="C92:G92"/>
    <mergeCell ref="I81:L82"/>
    <mergeCell ref="C77:C78"/>
    <mergeCell ref="D77:E78"/>
    <mergeCell ref="C73:E74"/>
    <mergeCell ref="K69:K70"/>
    <mergeCell ref="I71:L72"/>
    <mergeCell ref="L73:L74"/>
    <mergeCell ref="I73:I74"/>
    <mergeCell ref="J73:J74"/>
    <mergeCell ref="K73:K74"/>
    <mergeCell ref="K60:K61"/>
    <mergeCell ref="L47:L48"/>
    <mergeCell ref="L41:L42"/>
    <mergeCell ref="I47:I48"/>
    <mergeCell ref="J41:J42"/>
    <mergeCell ref="I41:I42"/>
    <mergeCell ref="I45:I46"/>
    <mergeCell ref="J45:J46"/>
    <mergeCell ref="K45:K46"/>
    <mergeCell ref="L45:L46"/>
    <mergeCell ref="J47:J48"/>
    <mergeCell ref="L60:L61"/>
    <mergeCell ref="K8:K9"/>
    <mergeCell ref="L8:L9"/>
    <mergeCell ref="L33:L34"/>
    <mergeCell ref="K41:K42"/>
    <mergeCell ref="L29:L30"/>
    <mergeCell ref="I22:L27"/>
    <mergeCell ref="I31:L32"/>
    <mergeCell ref="J33:J34"/>
    <mergeCell ref="I5:K5"/>
    <mergeCell ref="I10:L19"/>
    <mergeCell ref="J29:J30"/>
    <mergeCell ref="K29:K30"/>
    <mergeCell ref="J20:J21"/>
    <mergeCell ref="L20:L21"/>
    <mergeCell ref="K20:K21"/>
    <mergeCell ref="I29:I30"/>
    <mergeCell ref="I8:I9"/>
    <mergeCell ref="A1:L1"/>
    <mergeCell ref="A5:E6"/>
    <mergeCell ref="C22:C27"/>
    <mergeCell ref="D24:D27"/>
    <mergeCell ref="C10:C19"/>
    <mergeCell ref="D10:E11"/>
    <mergeCell ref="C20:E21"/>
    <mergeCell ref="D18:E19"/>
    <mergeCell ref="G3:H3"/>
    <mergeCell ref="J8:J9"/>
    <mergeCell ref="F5:H6"/>
    <mergeCell ref="B41:B44"/>
    <mergeCell ref="J87:K87"/>
    <mergeCell ref="B60:B67"/>
    <mergeCell ref="A87:E88"/>
    <mergeCell ref="C79:E80"/>
    <mergeCell ref="C81:C82"/>
    <mergeCell ref="I75:L78"/>
    <mergeCell ref="B73:B78"/>
    <mergeCell ref="L69:L70"/>
    <mergeCell ref="C83:E83"/>
    <mergeCell ref="A95:G95"/>
    <mergeCell ref="A96:E102"/>
    <mergeCell ref="F96:G96"/>
    <mergeCell ref="F97:G97"/>
    <mergeCell ref="F98:G98"/>
    <mergeCell ref="F100:G100"/>
    <mergeCell ref="F101:G101"/>
    <mergeCell ref="F102:G102"/>
    <mergeCell ref="F99:G99"/>
    <mergeCell ref="C60:E61"/>
    <mergeCell ref="C69:E70"/>
    <mergeCell ref="C8:E9"/>
    <mergeCell ref="C49:C58"/>
    <mergeCell ref="D49:E50"/>
    <mergeCell ref="D16:E17"/>
    <mergeCell ref="C33:E34"/>
    <mergeCell ref="E24:E25"/>
    <mergeCell ref="D51:E52"/>
    <mergeCell ref="C62:C67"/>
    <mergeCell ref="D14:E15"/>
    <mergeCell ref="D53:E54"/>
    <mergeCell ref="D55:E56"/>
    <mergeCell ref="C41:E42"/>
    <mergeCell ref="C45:E46"/>
    <mergeCell ref="D37:E38"/>
    <mergeCell ref="C31:C32"/>
    <mergeCell ref="I49:L58"/>
    <mergeCell ref="D22:E23"/>
    <mergeCell ref="B45:B46"/>
    <mergeCell ref="A8:A46"/>
    <mergeCell ref="B8:B19"/>
    <mergeCell ref="D12:E13"/>
    <mergeCell ref="D39:E40"/>
    <mergeCell ref="E26:E27"/>
    <mergeCell ref="C29:E30"/>
    <mergeCell ref="D31:E32"/>
  </mergeCells>
  <printOptions horizontalCentered="1"/>
  <pageMargins left="0.3937007874015748" right="0.3937007874015748" top="0.9055118110236221" bottom="0.3937007874015748" header="0.7086614173228347" footer="0.1968503937007874"/>
  <pageSetup fitToHeight="2" horizontalDpi="300" verticalDpi="300" orientation="portrait" paperSize="9" scale="75" r:id="rId3"/>
  <headerFooter alignWithMargins="0">
    <oddFooter>&amp;C&amp;P&amp;R&amp;A</oddFooter>
  </headerFooter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畜特資金審査マニュアル</dc:title>
  <dc:subject>借換初年度用審査シート</dc:subject>
  <dc:creator>shiobara</dc:creator>
  <cp:keywords/>
  <dc:description/>
  <cp:lastModifiedBy>chiku-191</cp:lastModifiedBy>
  <cp:lastPrinted>2006-05-27T08:13:10Z</cp:lastPrinted>
  <dcterms:created xsi:type="dcterms:W3CDTF">1997-01-08T22:48:59Z</dcterms:created>
  <dcterms:modified xsi:type="dcterms:W3CDTF">2006-07-19T00:45:31Z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635295873</vt:i4>
  </property>
  <property fmtid="{D5CDD505-2E9C-101B-9397-08002B2CF9AE}" pid="3" name="_EmailSubject">
    <vt:lpwstr>最終版</vt:lpwstr>
  </property>
  <property fmtid="{D5CDD505-2E9C-101B-9397-08002B2CF9AE}" pid="4" name="_AuthorEmail">
    <vt:lpwstr>shiobara@chikusankyokai.or.jp</vt:lpwstr>
  </property>
  <property fmtid="{D5CDD505-2E9C-101B-9397-08002B2CF9AE}" pid="5" name="_AuthorEmailDisplayName">
    <vt:lpwstr>畜産協会　塩原</vt:lpwstr>
  </property>
  <property fmtid="{D5CDD505-2E9C-101B-9397-08002B2CF9AE}" pid="6" name="_ReviewingToolsShownOnce">
    <vt:lpwstr/>
  </property>
</Properties>
</file>