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75" windowWidth="14940" windowHeight="9450" activeTab="0"/>
  </bookViews>
  <sheets>
    <sheet name="menu" sheetId="1" r:id="rId1"/>
    <sheet name="表紙" sheetId="2" r:id="rId2"/>
    <sheet name="経営改善の計画" sheetId="3" r:id="rId3"/>
    <sheet name="生活改善の計画" sheetId="4" r:id="rId4"/>
    <sheet name="新規投資の計画" sheetId="5" r:id="rId5"/>
    <sheet name="流動資産・流動負債" sheetId="6" r:id="rId6"/>
    <sheet name="経営収支計画（個人）" sheetId="7" r:id="rId7"/>
    <sheet name="経営収支計画（法人）" sheetId="8" r:id="rId8"/>
    <sheet name="負債整理計画" sheetId="9" r:id="rId9"/>
    <sheet name="条件緩和総括表" sheetId="10" r:id="rId10"/>
    <sheet name="条件緩和前" sheetId="11" r:id="rId11"/>
    <sheet name="条件緩和後" sheetId="12" r:id="rId12"/>
    <sheet name="付属資料" sheetId="13" r:id="rId13"/>
    <sheet name="支援計画" sheetId="14" r:id="rId14"/>
  </sheets>
  <definedNames>
    <definedName name="_xlnm.Print_Area" localSheetId="2">'経営改善の計画'!$B$1:$W$46</definedName>
    <definedName name="_xlnm.Print_Area" localSheetId="6">'経営収支計画（個人）'!$B$2:$X$43</definedName>
    <definedName name="_xlnm.Print_Area" localSheetId="7">'経営収支計画（法人）'!$B$2:$X$37</definedName>
    <definedName name="_xlnm.Print_Area" localSheetId="13">'支援計画'!$A$1:$E$10</definedName>
    <definedName name="_xlnm.Print_Area" localSheetId="11">'条件緩和後'!$B$2:$AE$103</definedName>
    <definedName name="_xlnm.Print_Area" localSheetId="10">'条件緩和前'!$B$2:$AE$99</definedName>
    <definedName name="_xlnm.Print_Area" localSheetId="9">'条件緩和総括表'!$B$2:$K$25</definedName>
    <definedName name="_xlnm.Print_Area" localSheetId="4">'新規投資の計画'!$B$2:$J$31</definedName>
    <definedName name="_xlnm.Print_Area" localSheetId="3">'生活改善の計画'!$B$2:$V$27</definedName>
    <definedName name="_xlnm.Print_Area" localSheetId="1">'表紙'!$A$1:$I$23</definedName>
    <definedName name="_xlnm.Print_Area" localSheetId="12">'付属資料'!$B$2:$O$47</definedName>
    <definedName name="_xlnm.Print_Area" localSheetId="8">'負債整理計画'!$B$2:$AB$79</definedName>
    <definedName name="_xlnm.Print_Area" localSheetId="5">'流動資産・流動負債'!$B$2:$E$46</definedName>
    <definedName name="_xlnm.Print_Titles" localSheetId="2">'経営改善の計画'!$B:$E,'経営改善の計画'!$2:$4</definedName>
    <definedName name="_xlnm.Print_Titles" localSheetId="6">'経営収支計画（個人）'!$B:$D,'経営収支計画（個人）'!$2:$4</definedName>
    <definedName name="_xlnm.Print_Titles" localSheetId="7">'経営収支計画（法人）'!$B:$D,'経営収支計画（法人）'!$2:$4</definedName>
    <definedName name="_xlnm.Print_Titles" localSheetId="11">'条件緩和後'!$2:$5</definedName>
    <definedName name="_xlnm.Print_Titles" localSheetId="10">'条件緩和前'!$2:$5</definedName>
    <definedName name="後継者有無">'menu'!$A$34:$A$36</definedName>
    <definedName name="資金名">'menu'!$A$28:$A$30</definedName>
    <definedName name="種別">'menu'!$A$15:$A$17</definedName>
    <definedName name="対象年">'menu'!$A$3:$A$7</definedName>
    <definedName name="類型">'menu'!$A$21:$A$24</definedName>
  </definedNames>
  <calcPr fullCalcOnLoad="1"/>
</workbook>
</file>

<file path=xl/sharedStrings.xml><?xml version="1.0" encoding="utf-8"?>
<sst xmlns="http://schemas.openxmlformats.org/spreadsheetml/2006/main" count="1156" uniqueCount="509">
  <si>
    <t>人</t>
  </si>
  <si>
    <t>家畜</t>
  </si>
  <si>
    <t>計</t>
  </si>
  <si>
    <t>資本金</t>
  </si>
  <si>
    <t>計</t>
  </si>
  <si>
    <t>計</t>
  </si>
  <si>
    <t>繰延資産</t>
  </si>
  <si>
    <t>区          分</t>
  </si>
  <si>
    <t>実績</t>
  </si>
  <si>
    <t>ａ</t>
  </si>
  <si>
    <t>山林原野</t>
  </si>
  <si>
    <t>ａ</t>
  </si>
  <si>
    <t>その他</t>
  </si>
  <si>
    <t>頭</t>
  </si>
  <si>
    <t>区            分</t>
  </si>
  <si>
    <t>その他部門</t>
  </si>
  <si>
    <t>農外収入</t>
  </si>
  <si>
    <t>農外支出</t>
  </si>
  <si>
    <t>農家収入</t>
  </si>
  <si>
    <t>可処分収入</t>
  </si>
  <si>
    <t>家計費</t>
  </si>
  <si>
    <t>資金過不足</t>
  </si>
  <si>
    <t>償還財源</t>
  </si>
  <si>
    <t>（単位：円）</t>
  </si>
  <si>
    <t>期　　　　首</t>
  </si>
  <si>
    <t>期　　　　末</t>
  </si>
  <si>
    <t>土地</t>
  </si>
  <si>
    <t>合計</t>
  </si>
  <si>
    <t>ａ</t>
  </si>
  <si>
    <t>ａ</t>
  </si>
  <si>
    <t>田（実面積）</t>
  </si>
  <si>
    <t>畑・樹園地（実面積）</t>
  </si>
  <si>
    <t>うち借入地</t>
  </si>
  <si>
    <t>当該年購入に係るもの</t>
  </si>
  <si>
    <t>次年度以降に支払うもの</t>
  </si>
  <si>
    <t>前年以前の購入に係るもの</t>
  </si>
  <si>
    <t>利息</t>
  </si>
  <si>
    <t>飼料購入費</t>
  </si>
  <si>
    <t>家畜購入費</t>
  </si>
  <si>
    <t>農業支出</t>
  </si>
  <si>
    <t>商品作物</t>
  </si>
  <si>
    <t>土地利用</t>
  </si>
  <si>
    <t>耕地</t>
  </si>
  <si>
    <t>労働力</t>
  </si>
  <si>
    <t>ア</t>
  </si>
  <si>
    <t>イ</t>
  </si>
  <si>
    <t>ア＋イ</t>
  </si>
  <si>
    <t>①</t>
  </si>
  <si>
    <t>②</t>
  </si>
  <si>
    <t>③</t>
  </si>
  <si>
    <t>④</t>
  </si>
  <si>
    <t>当該年支払額（①－②＋③＋④）</t>
  </si>
  <si>
    <t>⑤</t>
  </si>
  <si>
    <t>⑥</t>
  </si>
  <si>
    <t>⑦</t>
  </si>
  <si>
    <t>⑧</t>
  </si>
  <si>
    <t>当該年支払額（⑤－⑥＋⑦＋⑧）</t>
  </si>
  <si>
    <t>Ａ</t>
  </si>
  <si>
    <t>Ｂ</t>
  </si>
  <si>
    <t>ａ</t>
  </si>
  <si>
    <t>ｂ</t>
  </si>
  <si>
    <t>Ｃ</t>
  </si>
  <si>
    <t>Ｄ</t>
  </si>
  <si>
    <t>Ｅ</t>
  </si>
  <si>
    <t>Ｆ</t>
  </si>
  <si>
    <t>Ｇ</t>
  </si>
  <si>
    <t>Ｊ</t>
  </si>
  <si>
    <t>Ｋ</t>
  </si>
  <si>
    <t>Ｉ－Ｊ</t>
  </si>
  <si>
    <t>幼稚園以下</t>
  </si>
  <si>
    <t>小学生</t>
  </si>
  <si>
    <t>中学生</t>
  </si>
  <si>
    <t>高校生</t>
  </si>
  <si>
    <t>大学生</t>
  </si>
  <si>
    <t>社会人</t>
  </si>
  <si>
    <t>その他</t>
  </si>
  <si>
    <t>教育費</t>
  </si>
  <si>
    <t>千円</t>
  </si>
  <si>
    <t>住居費</t>
  </si>
  <si>
    <t>被服費</t>
  </si>
  <si>
    <t>年金・健康保険税</t>
  </si>
  <si>
    <t>Ｌ</t>
  </si>
  <si>
    <t>Ｍ</t>
  </si>
  <si>
    <t>Ｎ</t>
  </si>
  <si>
    <t>うち補助金・奨励金等</t>
  </si>
  <si>
    <t>農業収入</t>
  </si>
  <si>
    <t>農業収支</t>
  </si>
  <si>
    <t>農外収支</t>
  </si>
  <si>
    <t>Ｈ</t>
  </si>
  <si>
    <t>Ｉ</t>
  </si>
  <si>
    <t>Ｄ＋Ｅ＋Ｆ</t>
  </si>
  <si>
    <t>Ｇ－Ｈ</t>
  </si>
  <si>
    <t>所得税・固定資産税等租税</t>
  </si>
  <si>
    <t>被贈・年金・公的扶助等</t>
  </si>
  <si>
    <t>家族の構成</t>
  </si>
  <si>
    <t>所要額
（千円）</t>
  </si>
  <si>
    <t>うち借入金</t>
  </si>
  <si>
    <t>うち自己資金</t>
  </si>
  <si>
    <t>備考</t>
  </si>
  <si>
    <t>うち預貯金引出</t>
  </si>
  <si>
    <t>生産状況</t>
  </si>
  <si>
    <t>平均販売価格</t>
  </si>
  <si>
    <t>千円</t>
  </si>
  <si>
    <t>出荷頭数</t>
  </si>
  <si>
    <t>平均枝肉重量</t>
  </si>
  <si>
    <t>事故死亡頭数</t>
  </si>
  <si>
    <t>導入頭数</t>
  </si>
  <si>
    <t>㎏</t>
  </si>
  <si>
    <t>売掛金</t>
  </si>
  <si>
    <t>未収入金</t>
  </si>
  <si>
    <t>仮払金</t>
  </si>
  <si>
    <t>仮払消費税等</t>
  </si>
  <si>
    <t>建物・構築物</t>
  </si>
  <si>
    <t>機械装置</t>
  </si>
  <si>
    <t>車両運搬具</t>
  </si>
  <si>
    <t>器具備品</t>
  </si>
  <si>
    <t>無形
固定
資産</t>
  </si>
  <si>
    <t>ソフトウェア</t>
  </si>
  <si>
    <t>電話加入権</t>
  </si>
  <si>
    <t>投資等</t>
  </si>
  <si>
    <t>出資金</t>
  </si>
  <si>
    <t>保険積立金</t>
  </si>
  <si>
    <t>負債</t>
  </si>
  <si>
    <t>買掛金</t>
  </si>
  <si>
    <t>短期借入金</t>
  </si>
  <si>
    <t>仮受金</t>
  </si>
  <si>
    <t>未払消費税等</t>
  </si>
  <si>
    <t>固定
負債</t>
  </si>
  <si>
    <t>長期借入金</t>
  </si>
  <si>
    <t>資本</t>
  </si>
  <si>
    <t>当期未処分利益</t>
  </si>
  <si>
    <t>現金・普通預金</t>
  </si>
  <si>
    <t>飼料</t>
  </si>
  <si>
    <t>当座資産</t>
  </si>
  <si>
    <t>棚卸資産</t>
  </si>
  <si>
    <t>有形固定資産</t>
  </si>
  <si>
    <t>流動負債</t>
  </si>
  <si>
    <t>固定資産</t>
  </si>
  <si>
    <t>流動資産</t>
  </si>
  <si>
    <t>未払金・未払費用</t>
  </si>
  <si>
    <t>その他部門</t>
  </si>
  <si>
    <t>その他部門の内容</t>
  </si>
  <si>
    <t>農外収支の内容</t>
  </si>
  <si>
    <t>畜産部門</t>
  </si>
  <si>
    <t xml:space="preserve">  うち畜産部門</t>
  </si>
  <si>
    <t>畜舎用地</t>
  </si>
  <si>
    <t>うち堆肥販売</t>
  </si>
  <si>
    <t>その他部門　　イ－Ｃ</t>
  </si>
  <si>
    <t>食費</t>
  </si>
  <si>
    <t>光熱・水道費</t>
  </si>
  <si>
    <t>保健・医療費</t>
  </si>
  <si>
    <t>交際費</t>
  </si>
  <si>
    <t>交通・通信費</t>
  </si>
  <si>
    <t>教養・娯楽費</t>
  </si>
  <si>
    <t>差引</t>
  </si>
  <si>
    <t>ｄ</t>
  </si>
  <si>
    <t>ｅ</t>
  </si>
  <si>
    <t>ｄ－ｅ</t>
  </si>
  <si>
    <t>家計費の内訳</t>
  </si>
  <si>
    <t>科目</t>
  </si>
  <si>
    <t>農業経営従事者</t>
  </si>
  <si>
    <t>常時雇用者（実人員）</t>
  </si>
  <si>
    <t>定期預金・積立金</t>
  </si>
  <si>
    <t>自動車関係費</t>
  </si>
  <si>
    <t>生命保険等掛金</t>
  </si>
  <si>
    <t>個人</t>
  </si>
  <si>
    <t>法人</t>
  </si>
  <si>
    <t>畜産部門　　　ア－Ｂ＋ｃ</t>
  </si>
  <si>
    <t>c</t>
  </si>
  <si>
    <t>ａ＋ｂ＋ｃ</t>
  </si>
  <si>
    <t>家族人数</t>
  </si>
  <si>
    <t>家族・法人役員（実人員）</t>
  </si>
  <si>
    <t>その他の経常的支出</t>
  </si>
  <si>
    <t>施設設備・機械器具取得に係る支払</t>
  </si>
  <si>
    <t>施設等取得に係る資金・運転資金等借入</t>
  </si>
  <si>
    <t>施設設備・機械器具取得の内容</t>
  </si>
  <si>
    <t>その他の経常的支出の内訳</t>
  </si>
  <si>
    <t>家畜購入頭数と単価</t>
  </si>
  <si>
    <t>飼料購入量と単価</t>
  </si>
  <si>
    <t>主産物販売量と単価</t>
  </si>
  <si>
    <t>補助金奨励金の内容</t>
  </si>
  <si>
    <t>Ｂ＋Ｃ</t>
  </si>
  <si>
    <t>作付面積</t>
  </si>
  <si>
    <t>10a当たり収穫量</t>
  </si>
  <si>
    <t>収穫量</t>
  </si>
  <si>
    <t>㎏</t>
  </si>
  <si>
    <t>t</t>
  </si>
  <si>
    <t>１．経営改善促進計画</t>
  </si>
  <si>
    <t>前年度計画</t>
  </si>
  <si>
    <t>前年度計画</t>
  </si>
  <si>
    <t>計画</t>
  </si>
  <si>
    <t>（目標年次）</t>
  </si>
  <si>
    <t>（目標年次）</t>
  </si>
  <si>
    <t>（減価償却費）</t>
  </si>
  <si>
    <t>（単位：千円）</t>
  </si>
  <si>
    <t>償還期間</t>
  </si>
  <si>
    <t>区          分</t>
  </si>
  <si>
    <t>実　績</t>
  </si>
  <si>
    <t>前年度</t>
  </si>
  <si>
    <t>計　画</t>
  </si>
  <si>
    <t>うち</t>
  </si>
  <si>
    <t>据置</t>
  </si>
  <si>
    <t>条件緩和後</t>
  </si>
  <si>
    <t>制度資金(除く畜特)</t>
  </si>
  <si>
    <t>畜 産 特 別 資 金</t>
  </si>
  <si>
    <t>系統 ・ その他資金</t>
  </si>
  <si>
    <t>(A)</t>
  </si>
  <si>
    <t>元利金</t>
  </si>
  <si>
    <t>年</t>
  </si>
  <si>
    <t>借換額</t>
  </si>
  <si>
    <t>(元金)</t>
  </si>
  <si>
    <t>(</t>
  </si>
  <si>
    <t>％)</t>
  </si>
  <si>
    <t xml:space="preserve"> 計</t>
  </si>
  <si>
    <t>(B)</t>
  </si>
  <si>
    <t>　償 還 額 計</t>
  </si>
  <si>
    <t>(C)=(A)+(B)</t>
  </si>
  <si>
    <t xml:space="preserve"> 前  期  繰  越</t>
  </si>
  <si>
    <t>(a)</t>
  </si>
  <si>
    <t xml:space="preserve"> 償  還  財  源</t>
  </si>
  <si>
    <t>(T)</t>
  </si>
  <si>
    <t xml:space="preserve">   　　計</t>
  </si>
  <si>
    <t>(D)=(a)+(T)</t>
  </si>
  <si>
    <t xml:space="preserve">  差      引</t>
  </si>
  <si>
    <t>(E)=(D)-(C)</t>
  </si>
  <si>
    <t xml:space="preserve">  対   策   額</t>
  </si>
  <si>
    <t>(F)</t>
  </si>
  <si>
    <t xml:space="preserve">  実 質 過 不 足</t>
  </si>
  <si>
    <t>(G)=(E)+(F)</t>
  </si>
  <si>
    <t>(注)１ 目標年次となる年は、償還年次欄の( )内に「目標年次」と記入すること。</t>
  </si>
  <si>
    <t xml:space="preserve">  　２「前年度計画」は、前年度に作成した経営改善計画の当初計画若しくは見直し計画の数値を記入すること。ただし、活性化計画を作成している者については、前年度作成した活性化計画の当初計画若しくは見直し計画の</t>
  </si>
  <si>
    <t xml:space="preserve">  　　 数値を記入すること。</t>
  </si>
  <si>
    <t>ワーク</t>
  </si>
  <si>
    <t>元金の合計</t>
  </si>
  <si>
    <t>元金の合計（実績が有れば実績なければ計画なければ前年度計画）</t>
  </si>
  <si>
    <t>元利金の合計（実績が有れば実績なければ計画なければ前年度計画））</t>
  </si>
  <si>
    <t>修正入力欄に入力があれば、修正入力の値を優先します。</t>
  </si>
  <si>
    <t xml:space="preserve">    区          分</t>
  </si>
  <si>
    <t>　年（目標年次）</t>
  </si>
  <si>
    <t>実績</t>
  </si>
  <si>
    <t>うち据置</t>
  </si>
  <si>
    <t>条後還</t>
  </si>
  <si>
    <t>:　計算</t>
  </si>
  <si>
    <t>件約額</t>
  </si>
  <si>
    <t>緩定</t>
  </si>
  <si>
    <t>系統・その他資金</t>
  </si>
  <si>
    <t>和償</t>
  </si>
  <si>
    <t>元　金</t>
  </si>
  <si>
    <t>残高一括借換</t>
  </si>
  <si>
    <t>経営継承資金</t>
  </si>
  <si>
    <t>経営継承のみ借換額</t>
  </si>
  <si>
    <t>元金</t>
  </si>
  <si>
    <t>元利金</t>
  </si>
  <si>
    <t>経営継承資金</t>
  </si>
  <si>
    <t>償還
財源</t>
  </si>
  <si>
    <t>条件緩和後
約定償還額</t>
  </si>
  <si>
    <t>経　営　改　善　資　金</t>
  </si>
  <si>
    <t>借　　　換　　　額</t>
  </si>
  <si>
    <t>(単位：千円)</t>
  </si>
  <si>
    <t>農協系統</t>
  </si>
  <si>
    <t>畜産特別</t>
  </si>
  <si>
    <t>農業近代</t>
  </si>
  <si>
    <t>一般金融</t>
  </si>
  <si>
    <t>区      分</t>
  </si>
  <si>
    <t>公庫資金</t>
  </si>
  <si>
    <t>経営改善資金（一般）</t>
  </si>
  <si>
    <t>経営改善資金（特認）</t>
  </si>
  <si>
    <t>経営継承</t>
  </si>
  <si>
    <t>一般資金</t>
  </si>
  <si>
    <t>資   金</t>
  </si>
  <si>
    <t>化 資 金</t>
  </si>
  <si>
    <t>制度資金</t>
  </si>
  <si>
    <t>機関資金</t>
  </si>
  <si>
    <t>う　ち</t>
  </si>
  <si>
    <t>残高借換</t>
  </si>
  <si>
    <t>合      計</t>
  </si>
  <si>
    <t>注１　借換額を資金別に記入すること。</t>
  </si>
  <si>
    <t/>
  </si>
  <si>
    <t>区   分</t>
  </si>
  <si>
    <t>その他の条件緩和の内容</t>
  </si>
  <si>
    <t>条件緩和前</t>
  </si>
  <si>
    <t xml:space="preserve"> </t>
  </si>
  <si>
    <t>差引</t>
  </si>
  <si>
    <t>合計</t>
  </si>
  <si>
    <t>(注)　各年の条件緩和前の約定償還額を条件緩和前欄に、各年の条件緩和後の約定償還額を条件緩和後欄に記入し、</t>
  </si>
  <si>
    <t>　　　その差（差引）を条件緩和額とすること。</t>
  </si>
  <si>
    <t>２０年</t>
  </si>
  <si>
    <t>２１年</t>
  </si>
  <si>
    <t>２２年</t>
  </si>
  <si>
    <t>農業近代化
資金</t>
  </si>
  <si>
    <t>その他の
制度資金</t>
  </si>
  <si>
    <t>系統一般
資金</t>
  </si>
  <si>
    <t>買掛未払金
残高</t>
  </si>
  <si>
    <t>一般金融
機関資金</t>
  </si>
  <si>
    <t>年　　次　　別　　約　　定　　償　　還　　額</t>
  </si>
  <si>
    <t>借　　　　入　　　　金　　　　残　　　　高</t>
  </si>
  <si>
    <t>資金充当</t>
  </si>
  <si>
    <t>資      金      名</t>
  </si>
  <si>
    <t>借入額</t>
  </si>
  <si>
    <t>部門</t>
  </si>
  <si>
    <t>比率</t>
  </si>
  <si>
    <t>～</t>
  </si>
  <si>
    <t>元  金</t>
  </si>
  <si>
    <t>農業近代化資金</t>
  </si>
  <si>
    <t>その他制度資金※除く畜特</t>
  </si>
  <si>
    <t>畜産特別資金</t>
  </si>
  <si>
    <t>農協系統資金</t>
  </si>
  <si>
    <t>一般金融機関資金</t>
  </si>
  <si>
    <t>(注)　１ 借入資金1件ごとに記入すること。</t>
  </si>
  <si>
    <t>　　　３ 新規投資所要資金等は、それぞれの資金欄に記入すること。</t>
  </si>
  <si>
    <t>年　　次　　別　　約　　定　　償　　還　　額</t>
  </si>
  <si>
    <t>借　　　入　　　金　　　残　　　高</t>
  </si>
  <si>
    <t>部門</t>
  </si>
  <si>
    <t>　　　２ 条件緩和を行った資金については、条件緩和措置欄に金利引下げ、期間延長等具体的に記入すること。　　　　　　　５ 新規投資所要資金等は、それぞれ資金欄に記入すること。</t>
  </si>
  <si>
    <t>　　　３ 借入期限、うち据置期間及び利率欄には、上段に条件緩和前の内容を、下段に条件緩和後の内容を記入すること。　　６ 買掛未払金は、各々の年度の期末残高とすること。</t>
  </si>
  <si>
    <t>計</t>
  </si>
  <si>
    <t>利率</t>
  </si>
  <si>
    <t>番号</t>
  </si>
  <si>
    <t>借入期限</t>
  </si>
  <si>
    <t>(○年～○年)</t>
  </si>
  <si>
    <t>資金の使途</t>
  </si>
  <si>
    <t>買掛未払金（営農勘定・預託勘定等の貸越額を含む）</t>
  </si>
  <si>
    <t>条件緩和
措置</t>
  </si>
  <si>
    <t>借   入   先</t>
  </si>
  <si>
    <t>年利率(％)</t>
  </si>
  <si>
    <t>貸越額</t>
  </si>
  <si>
    <t>品　　目</t>
  </si>
  <si>
    <t>数量</t>
  </si>
  <si>
    <t>金　額</t>
  </si>
  <si>
    <t>（注)棚卸額に成畜は含めないこと。</t>
  </si>
  <si>
    <t xml:space="preserve">      項      目</t>
  </si>
  <si>
    <t>　手　　持　　現　　金</t>
  </si>
  <si>
    <t>貯　蓄</t>
  </si>
  <si>
    <t>預貯金</t>
  </si>
  <si>
    <t>その他預貯金</t>
  </si>
  <si>
    <t>小　　　計</t>
  </si>
  <si>
    <t>農 協 共 済</t>
  </si>
  <si>
    <t>積立金</t>
  </si>
  <si>
    <t>その他積立金</t>
  </si>
  <si>
    <t>　貸　　付　　金</t>
  </si>
  <si>
    <t>　有　価　証　券</t>
  </si>
  <si>
    <t>　売　掛　未　収　入　金</t>
  </si>
  <si>
    <t>（３）新規投資所要資金内訳</t>
  </si>
  <si>
    <t>（４）買掛未払金(営農勘定・預託勘定等の貸越額を含む。)</t>
  </si>
  <si>
    <t>（５）家畜・飼料の棚卸額</t>
  </si>
  <si>
    <t>（６）流動資産　</t>
  </si>
  <si>
    <t>（２）生活改善の計画</t>
  </si>
  <si>
    <t>４．条件緩和総括表</t>
  </si>
  <si>
    <t>３．負債整理計画･（１）借換後の計画</t>
  </si>
  <si>
    <t>６．既往借入金年次別約定償還表(条件緩和後)</t>
  </si>
  <si>
    <t>計画</t>
  </si>
  <si>
    <t>前年度
計画</t>
  </si>
  <si>
    <t>融資機関名</t>
  </si>
  <si>
    <t>特別指導者名</t>
  </si>
  <si>
    <t>年齢</t>
  </si>
  <si>
    <t>経営者氏名</t>
  </si>
  <si>
    <t>群馬県畜産経営特別指導推進協議会</t>
  </si>
  <si>
    <t>１　経営改善促進計画</t>
  </si>
  <si>
    <t>２　経営収支計画</t>
  </si>
  <si>
    <t>農業収入</t>
  </si>
  <si>
    <t>農業支出</t>
  </si>
  <si>
    <t>（１）経営改善の計画</t>
  </si>
  <si>
    <t>生活改善</t>
  </si>
  <si>
    <t>家畜飼養頭数・
生産状況等</t>
  </si>
  <si>
    <t>作付計画</t>
  </si>
  <si>
    <t>労働力・
土地利用面積</t>
  </si>
  <si>
    <t>その他支出</t>
  </si>
  <si>
    <t>農外収支</t>
  </si>
  <si>
    <t>国の奨励金等</t>
  </si>
  <si>
    <t>資産処分</t>
  </si>
  <si>
    <t>計画書項目</t>
  </si>
  <si>
    <t>改善の内容</t>
  </si>
  <si>
    <t>達成状況</t>
  </si>
  <si>
    <t>計画達成に向けた特別指導の概要</t>
  </si>
  <si>
    <t>（２）
生活改善
の計画</t>
  </si>
  <si>
    <t>計画書作成時の買掛未払金残高</t>
  </si>
  <si>
    <t>７．最近時１年間の資産負債の動き</t>
  </si>
  <si>
    <t>８．経営改善計画の内容と指導の概要</t>
  </si>
  <si>
    <t>経営者の住所</t>
  </si>
  <si>
    <t>経営類型</t>
  </si>
  <si>
    <t>経営種別</t>
  </si>
  <si>
    <t>うち主産物販売（　　　　　　）</t>
  </si>
  <si>
    <t>うち副産物販売（　　　　　　）</t>
  </si>
  <si>
    <t>作付面積</t>
  </si>
  <si>
    <t>別紙様式３号</t>
  </si>
  <si>
    <t>項目</t>
  </si>
  <si>
    <t>現状および改善計画</t>
  </si>
  <si>
    <t>改善状況および改善に当たって生じた問題点</t>
  </si>
  <si>
    <t>今後の改善方針</t>
  </si>
  <si>
    <t>経営改善計画達成のための指導等に関する事項</t>
  </si>
  <si>
    <t>関係指導機関との連携</t>
  </si>
  <si>
    <t>既貸付金の償還条件緩和措置に関する事項</t>
  </si>
  <si>
    <t>生産資材、経営資金等に関する事項</t>
  </si>
  <si>
    <t>生産物の販売合理化に関する事項</t>
  </si>
  <si>
    <t xml:space="preserve">  </t>
  </si>
  <si>
    <t>ア</t>
  </si>
  <si>
    <t>イ</t>
  </si>
  <si>
    <t>ア＋イ</t>
  </si>
  <si>
    <t>Ａ</t>
  </si>
  <si>
    <t>売上高</t>
  </si>
  <si>
    <t>売上原価</t>
  </si>
  <si>
    <t>期首棚卸高</t>
  </si>
  <si>
    <t>うち家畜購入費</t>
  </si>
  <si>
    <t>うち飼料購入費</t>
  </si>
  <si>
    <t>うち雇用労働費</t>
  </si>
  <si>
    <t>うち減価償却費</t>
  </si>
  <si>
    <t>うちその他支出</t>
  </si>
  <si>
    <t>期中成畜振替額</t>
  </si>
  <si>
    <t>期末棚卸高</t>
  </si>
  <si>
    <t>ｃ</t>
  </si>
  <si>
    <t>当期製造原価　ａ＋ｂ＋ｃ＋ｄ＋ｅ</t>
  </si>
  <si>
    <t>Ｂ＋Ｃ－Ｄ－Ｅ</t>
  </si>
  <si>
    <t>売上利益　 Ａ－Ｆ</t>
  </si>
  <si>
    <t>販売費及び一般管理費</t>
  </si>
  <si>
    <t>うち役員報酬</t>
  </si>
  <si>
    <t>Ｈ</t>
  </si>
  <si>
    <t>事業利益</t>
  </si>
  <si>
    <t>Ｇ－Ｈ</t>
  </si>
  <si>
    <t>Ｉ</t>
  </si>
  <si>
    <t>事業外収入</t>
  </si>
  <si>
    <t>事業外費用</t>
  </si>
  <si>
    <t>経常利益</t>
  </si>
  <si>
    <t>Ｌ</t>
  </si>
  <si>
    <t>Ｉ＋Ｊ－Ｋ</t>
  </si>
  <si>
    <t>償還財源</t>
  </si>
  <si>
    <t>（修正）償還財源</t>
  </si>
  <si>
    <t>うち支払利息</t>
  </si>
  <si>
    <t>ｆ</t>
  </si>
  <si>
    <t xml:space="preserve">注
</t>
  </si>
  <si>
    <t>１．法人決算書の損益計算書より転記すること（但し、農業以外の部門収入がある場合は、農業部門と農業以外の部門を区分して記入すること）</t>
  </si>
  <si>
    <t>２．負債整理計画へは（修正）償還財源を転記すること</t>
  </si>
  <si>
    <t>２．経営収支計画（法人）</t>
  </si>
  <si>
    <t>２．経営収支計画（個人）</t>
  </si>
  <si>
    <t>その他支出の内訳</t>
  </si>
  <si>
    <t>事業外収入の内容</t>
  </si>
  <si>
    <t>事業外費用の内容</t>
  </si>
  <si>
    <t>２０　年  度</t>
  </si>
  <si>
    <t>２１　年  度</t>
  </si>
  <si>
    <t>２２　年  度</t>
  </si>
  <si>
    <t>２３　年  度</t>
  </si>
  <si>
    <t>２４　年  度</t>
  </si>
  <si>
    <t>２３年</t>
  </si>
  <si>
    <t>２４年</t>
  </si>
  <si>
    <t>小計</t>
  </si>
  <si>
    <t>合計</t>
  </si>
  <si>
    <t>（２０～２４年貸付分）</t>
  </si>
  <si>
    <t>総合計</t>
  </si>
  <si>
    <t>借入資金名</t>
  </si>
  <si>
    <t>平均導入価格</t>
  </si>
  <si>
    <t>Ｏ</t>
  </si>
  <si>
    <t>Ｐ</t>
  </si>
  <si>
    <t>Ｑ</t>
  </si>
  <si>
    <t>資産処分・預貯金引出の内容</t>
  </si>
  <si>
    <t>３．（修正）償還財源については、Ａ－Ｃ＋ｄ－Ｈ＋Ｊ－Ｋ＋ｆ－Ｍ＋Ｎ＋Ｏで算出した額を記入すること</t>
  </si>
  <si>
    <t>Ｌ－Ｍ＋Ｎ＋Ｏ</t>
  </si>
  <si>
    <t>24年</t>
  </si>
  <si>
    <t>経営改善資金</t>
  </si>
  <si>
    <t>(うち
据置
年数)</t>
  </si>
  <si>
    <t>制度資金</t>
  </si>
  <si>
    <t>長期一年を超えるもの</t>
  </si>
  <si>
    <t>短期一年以内のもの</t>
  </si>
  <si>
    <t>公庫資金</t>
  </si>
  <si>
    <t>公庫資金</t>
  </si>
  <si>
    <t>農 協 貯 金</t>
  </si>
  <si>
    <t>残高一括借換</t>
  </si>
  <si>
    <t>後継者の有無</t>
  </si>
  <si>
    <t>有</t>
  </si>
  <si>
    <t>無</t>
  </si>
  <si>
    <t>養豚経営改善計画</t>
  </si>
  <si>
    <t>繁殖経営</t>
  </si>
  <si>
    <t>肥育経営</t>
  </si>
  <si>
    <t>一貫経営</t>
  </si>
  <si>
    <t>Ｋ－Ｌ＋Ｍ＋Ｎ</t>
  </si>
  <si>
    <t>資産処分・役員借入・預貯金引出額</t>
  </si>
  <si>
    <t>（２）養豚特別支援資金借換額の内訳</t>
  </si>
  <si>
    <t>　２ 「６．既住借入金年次別約定償還表（条件緩和後）」の資金使途欄をチェックし、養豚に係る資金であることを確認すること。</t>
  </si>
  <si>
    <t>　　　２ 資金充当部門欄は、養豚部門を１、その他の営農部門を２、その他を３とし、番号１、２、３で記入すること。（複数部門に充当する場合は、比率欄にその比率（％）を記入）</t>
  </si>
  <si>
    <t>養豚特別支援資金</t>
  </si>
  <si>
    <t>(注)　１ 当年度に借換する計画の資金は番号欄の番号を○で囲むこと。　　　　　　　　　　　　　　　　　　　　　　　　　４ 養豚特別支援資金については、２０～２４年度に借り入れる資金についてすべてを記入すること。</t>
  </si>
  <si>
    <t>種雌豚</t>
  </si>
  <si>
    <t>子豚</t>
  </si>
  <si>
    <t>肥育豚</t>
  </si>
  <si>
    <t>飼養頭数
（期末）</t>
  </si>
  <si>
    <t>繁殖豚</t>
  </si>
  <si>
    <t>肥育豚</t>
  </si>
  <si>
    <t>分娩腹数</t>
  </si>
  <si>
    <t>腹</t>
  </si>
  <si>
    <t>ほ乳開始子豚頭数</t>
  </si>
  <si>
    <t>頭</t>
  </si>
  <si>
    <t>離乳腹数</t>
  </si>
  <si>
    <t>離乳子豚頭数</t>
  </si>
  <si>
    <t>子豚出荷頭数</t>
  </si>
  <si>
    <t>平均出荷日齢</t>
  </si>
  <si>
    <t>日</t>
  </si>
  <si>
    <t>平均導入日齢</t>
  </si>
  <si>
    <t>枝肉１kgあたり販売価格</t>
  </si>
  <si>
    <t>円</t>
  </si>
  <si>
    <t>作付計画・実績</t>
  </si>
  <si>
    <t>（１）経営改善の計画</t>
  </si>
  <si>
    <t>養豚部門</t>
  </si>
  <si>
    <t>（家族への労賃支払）</t>
  </si>
  <si>
    <t>５．既往借入金年次別約定償還表(条件緩和前)</t>
  </si>
  <si>
    <t>資産処分・預貯金引出額</t>
  </si>
  <si>
    <t>平成20年度</t>
  </si>
  <si>
    <t>平成21年度</t>
  </si>
  <si>
    <t>平成22年度</t>
  </si>
  <si>
    <t>平成23年度</t>
  </si>
  <si>
    <t>平成24年度</t>
  </si>
  <si>
    <t>平成20年度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</si>
</sst>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_ ;[Red]\-#,##0\ "/>
    <numFmt numFmtId="179" formatCode="#,##0_ "/>
    <numFmt numFmtId="180" formatCode="0.0_ "/>
    <numFmt numFmtId="181" formatCode="#,##0_);[Red]\(#,##0\)"/>
    <numFmt numFmtId="182" formatCode="[DBNum3]#0&quot;年&quot;"/>
    <numFmt numFmtId="183" formatCode="[DBNum3]#0"/>
    <numFmt numFmtId="184" formatCode="##,##0;[=0]#;General"/>
    <numFmt numFmtId="185" formatCode="##,##0"/>
    <numFmt numFmtId="186" formatCode="[DBNum3]#0&quot;年末&quot;"/>
    <numFmt numFmtId="187" formatCode="[DBNum3]#0&quot;年１２月&quot;"/>
    <numFmt numFmtId="188" formatCode="#0&quot;年12月(見込)&quot;"/>
    <numFmt numFmtId="189" formatCode="#,##0.00_ "/>
    <numFmt numFmtId="190" formatCode="#,##0.0_ "/>
  </numFmts>
  <fonts count="28">
    <font>
      <sz val="11"/>
      <name val="ＭＳ Ｐゴシック"/>
      <family val="3"/>
    </font>
    <font>
      <sz val="6"/>
      <name val="ＭＳ Ｐゴシック"/>
      <family val="3"/>
    </font>
    <font>
      <sz val="28"/>
      <name val="明朝"/>
      <family val="1"/>
    </font>
    <font>
      <b/>
      <u val="double"/>
      <sz val="28"/>
      <name val="明朝"/>
      <family val="1"/>
    </font>
    <font>
      <sz val="6"/>
      <name val="明朝"/>
      <family val="3"/>
    </font>
    <font>
      <b/>
      <sz val="16"/>
      <name val="明朝"/>
      <family val="1"/>
    </font>
    <font>
      <sz val="14"/>
      <name val="明朝"/>
      <family val="1"/>
    </font>
    <font>
      <sz val="12"/>
      <name val="ＭＳ 明朝"/>
      <family val="1"/>
    </font>
    <font>
      <sz val="6"/>
      <name val="ＭＳ Ｐ明朝"/>
      <family val="1"/>
    </font>
    <font>
      <sz val="11"/>
      <name val="ＭＳ 明朝"/>
      <family val="1"/>
    </font>
    <font>
      <sz val="11"/>
      <name val="明朝"/>
      <family val="1"/>
    </font>
    <font>
      <sz val="11"/>
      <color indexed="39"/>
      <name val="ＭＳ 明朝"/>
      <family val="1"/>
    </font>
    <font>
      <sz val="14"/>
      <name val="ＭＳ 明朝"/>
      <family val="1"/>
    </font>
    <font>
      <sz val="10"/>
      <name val="ＭＳ 明朝"/>
      <family val="1"/>
    </font>
    <font>
      <b/>
      <sz val="12"/>
      <name val="ＭＳ 明朝"/>
      <family val="1"/>
    </font>
    <font>
      <u val="single"/>
      <sz val="14"/>
      <color indexed="36"/>
      <name val="ＭＳ 明朝"/>
      <family val="1"/>
    </font>
    <font>
      <sz val="11"/>
      <color indexed="8"/>
      <name val="ＭＳ 明朝"/>
      <family val="1"/>
    </font>
    <font>
      <sz val="11"/>
      <color indexed="12"/>
      <name val="ＭＳ 明朝"/>
      <family val="1"/>
    </font>
    <font>
      <sz val="9"/>
      <name val="ＭＳ 明朝"/>
      <family val="1"/>
    </font>
    <font>
      <sz val="9"/>
      <color indexed="8"/>
      <name val="ＭＳ 明朝"/>
      <family val="1"/>
    </font>
    <font>
      <b/>
      <sz val="11"/>
      <name val="ＭＳ 明朝"/>
      <family val="1"/>
    </font>
    <font>
      <sz val="11"/>
      <color indexed="10"/>
      <name val="ＭＳ 明朝"/>
      <family val="1"/>
    </font>
    <font>
      <sz val="14"/>
      <name val="ＭＳ Ｐゴシック"/>
      <family val="3"/>
    </font>
    <font>
      <b/>
      <sz val="18"/>
      <name val="明朝"/>
      <family val="1"/>
    </font>
    <font>
      <sz val="18"/>
      <name val="ＭＳ Ｐゴシック"/>
      <family val="3"/>
    </font>
    <font>
      <u val="single"/>
      <sz val="11"/>
      <color indexed="12"/>
      <name val="ＭＳ Ｐゴシック"/>
      <family val="3"/>
    </font>
    <font>
      <u val="single"/>
      <sz val="11"/>
      <color indexed="36"/>
      <name val="ＭＳ Ｐゴシック"/>
      <family val="3"/>
    </font>
    <font>
      <b/>
      <sz val="9"/>
      <name val="ＭＳ 明朝"/>
      <family val="1"/>
    </font>
  </fonts>
  <fills count="3">
    <fill>
      <patternFill/>
    </fill>
    <fill>
      <patternFill patternType="gray125"/>
    </fill>
    <fill>
      <patternFill patternType="lightGray"/>
    </fill>
  </fills>
  <borders count="98">
    <border>
      <left/>
      <right/>
      <top/>
      <bottom/>
      <diagonal/>
    </border>
    <border>
      <left style="thin"/>
      <right>
        <color indexed="63"/>
      </right>
      <top style="thin"/>
      <bottom style="thin"/>
    </border>
    <border>
      <left>
        <color indexed="63"/>
      </left>
      <right>
        <color indexed="63"/>
      </right>
      <top style="thin"/>
      <bottom style="thin"/>
    </border>
    <border>
      <left style="thick"/>
      <right>
        <color indexed="63"/>
      </right>
      <top style="thick"/>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dotted"/>
      <right style="thin"/>
      <top style="thin"/>
      <bottom style="thin"/>
    </border>
    <border>
      <left style="dotted"/>
      <right style="thin"/>
      <top>
        <color indexed="63"/>
      </top>
      <bottom style="thin"/>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style="thin"/>
    </border>
    <border>
      <left>
        <color indexed="63"/>
      </left>
      <right style="thin"/>
      <top style="thin"/>
      <bottom>
        <color indexed="63"/>
      </bottom>
    </border>
    <border>
      <left>
        <color indexed="63"/>
      </left>
      <right style="dotted"/>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dotted"/>
      <top>
        <color indexed="63"/>
      </top>
      <bottom style="thin"/>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hair"/>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color indexed="63"/>
      </left>
      <right style="medium"/>
      <top style="thin"/>
      <bottom style="thin"/>
    </border>
    <border>
      <left style="thin"/>
      <right>
        <color indexed="63"/>
      </right>
      <top>
        <color indexed="63"/>
      </top>
      <bottom style="hair"/>
    </border>
    <border>
      <left style="thin"/>
      <right>
        <color indexed="63"/>
      </right>
      <top style="thin"/>
      <bottom style="hair"/>
    </border>
    <border>
      <left style="thin"/>
      <right>
        <color indexed="63"/>
      </right>
      <top style="hair"/>
      <bottom style="thin"/>
    </border>
    <border>
      <left style="medium"/>
      <right style="thin"/>
      <top>
        <color indexed="63"/>
      </top>
      <bottom style="medium"/>
    </border>
    <border>
      <left style="thin"/>
      <right style="thin"/>
      <top>
        <color indexed="63"/>
      </top>
      <bottom style="medium"/>
    </border>
    <border>
      <left style="thin"/>
      <right>
        <color indexed="63"/>
      </right>
      <top style="hair"/>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dotted"/>
      <right style="thin"/>
      <top style="thin"/>
      <bottom style="medium"/>
    </border>
    <border>
      <left>
        <color indexed="63"/>
      </left>
      <right style="thin"/>
      <top style="thin"/>
      <bottom style="medium"/>
    </border>
    <border>
      <left style="medium"/>
      <right>
        <color indexed="63"/>
      </right>
      <top>
        <color indexed="63"/>
      </top>
      <bottom style="medium"/>
    </border>
    <border>
      <left style="thin"/>
      <right style="thin"/>
      <top style="medium"/>
      <bottom>
        <color indexed="63"/>
      </bottom>
    </border>
    <border>
      <left style="thin"/>
      <right style="thin"/>
      <top style="medium"/>
      <bottom style="hair"/>
    </border>
    <border>
      <left style="thin"/>
      <right style="medium"/>
      <top>
        <color indexed="63"/>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right style="medium"/>
      <top>
        <color indexed="63"/>
      </top>
      <bottom style="thin"/>
    </border>
    <border>
      <left style="medium"/>
      <right>
        <color indexed="63"/>
      </right>
      <top style="medium"/>
      <bottom style="thin"/>
    </border>
    <border>
      <left style="medium"/>
      <right style="thin"/>
      <top style="thin"/>
      <bottom style="thin"/>
    </border>
    <border>
      <left style="thin"/>
      <right style="medium"/>
      <top style="thin"/>
      <bottom>
        <color indexed="63"/>
      </bottom>
    </border>
    <border>
      <left style="medium"/>
      <right>
        <color indexed="63"/>
      </right>
      <top style="thin"/>
      <bottom>
        <color indexed="63"/>
      </bottom>
    </border>
    <border>
      <left style="medium"/>
      <right style="thin"/>
      <top style="medium"/>
      <bottom>
        <color indexed="63"/>
      </bottom>
    </border>
    <border>
      <left>
        <color indexed="63"/>
      </left>
      <right style="medium"/>
      <top style="medium"/>
      <bottom style="medium"/>
    </border>
    <border>
      <left>
        <color indexed="63"/>
      </left>
      <right>
        <color indexed="63"/>
      </right>
      <top>
        <color indexed="63"/>
      </top>
      <bottom style="hair"/>
    </border>
    <border>
      <left style="thin"/>
      <right>
        <color indexed="63"/>
      </right>
      <top style="medium"/>
      <bottom style="hair"/>
    </border>
    <border>
      <left style="thin"/>
      <right style="medium"/>
      <top>
        <color indexed="63"/>
      </top>
      <bottom>
        <color indexed="63"/>
      </bottom>
    </border>
    <border>
      <left style="thin"/>
      <right style="medium"/>
      <top style="medium"/>
      <bottom style="thin"/>
    </border>
    <border>
      <left>
        <color indexed="63"/>
      </left>
      <right style="medium"/>
      <top style="thin"/>
      <bottom style="medium"/>
    </border>
    <border>
      <left>
        <color indexed="63"/>
      </left>
      <right style="dotted"/>
      <top style="medium"/>
      <bottom style="thin"/>
    </border>
    <border>
      <left style="dotted"/>
      <right style="thin"/>
      <top style="medium"/>
      <bottom style="thin"/>
    </border>
    <border>
      <left style="thin"/>
      <right style="medium"/>
      <top style="medium"/>
      <bottom>
        <color indexed="63"/>
      </bottom>
    </border>
    <border>
      <left>
        <color indexed="63"/>
      </left>
      <right style="thin"/>
      <top style="thin"/>
      <bottom style="hair"/>
    </border>
    <border>
      <left>
        <color indexed="63"/>
      </left>
      <right style="thin"/>
      <top style="hair"/>
      <bottom style="thin"/>
    </border>
    <border>
      <left>
        <color indexed="63"/>
      </left>
      <right style="dotted"/>
      <top style="thin"/>
      <bottom style="medium"/>
    </border>
    <border>
      <left>
        <color indexed="63"/>
      </left>
      <right>
        <color indexed="63"/>
      </right>
      <top style="thin"/>
      <bottom style="hair"/>
    </border>
    <border>
      <left>
        <color indexed="63"/>
      </left>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26" fillId="0" borderId="0" applyNumberFormat="0" applyFill="0" applyBorder="0" applyAlignment="0" applyProtection="0"/>
  </cellStyleXfs>
  <cellXfs count="1022">
    <xf numFmtId="0" fontId="0" fillId="0" borderId="0" xfId="0" applyAlignment="1">
      <alignment/>
    </xf>
    <xf numFmtId="0" fontId="9" fillId="0" borderId="1" xfId="0" applyFont="1" applyBorder="1" applyAlignment="1">
      <alignment vertical="center"/>
    </xf>
    <xf numFmtId="0" fontId="9" fillId="0" borderId="2" xfId="0" applyFont="1" applyBorder="1" applyAlignment="1">
      <alignment vertical="center"/>
    </xf>
    <xf numFmtId="0" fontId="0" fillId="0" borderId="3" xfId="0" applyBorder="1" applyAlignment="1" applyProtection="1">
      <alignment/>
      <protection/>
    </xf>
    <xf numFmtId="0" fontId="9" fillId="0" borderId="0" xfId="0" applyFont="1" applyAlignment="1" applyProtection="1">
      <alignment shrinkToFit="1"/>
      <protection/>
    </xf>
    <xf numFmtId="0" fontId="9" fillId="0" borderId="4" xfId="0" applyFont="1" applyBorder="1" applyAlignment="1" applyProtection="1">
      <alignment horizontal="center" vertical="center" shrinkToFit="1"/>
      <protection/>
    </xf>
    <xf numFmtId="0" fontId="9" fillId="0" borderId="5" xfId="0" applyFont="1" applyBorder="1" applyAlignment="1" applyProtection="1">
      <alignment vertical="center" shrinkToFit="1"/>
      <protection/>
    </xf>
    <xf numFmtId="0" fontId="9" fillId="0" borderId="4" xfId="0" applyFont="1" applyBorder="1" applyAlignment="1" applyProtection="1">
      <alignment vertical="center" shrinkToFit="1"/>
      <protection/>
    </xf>
    <xf numFmtId="0" fontId="9" fillId="0" borderId="5" xfId="0" applyFont="1" applyBorder="1" applyAlignment="1" applyProtection="1">
      <alignment horizontal="left" vertical="center" shrinkToFit="1"/>
      <protection/>
    </xf>
    <xf numFmtId="0" fontId="9" fillId="0" borderId="4" xfId="0" applyFont="1" applyBorder="1" applyAlignment="1" applyProtection="1">
      <alignment horizontal="left" vertical="center" shrinkToFit="1"/>
      <protection/>
    </xf>
    <xf numFmtId="0" fontId="9" fillId="0" borderId="6" xfId="0" applyFont="1" applyBorder="1" applyAlignment="1" applyProtection="1">
      <alignment horizontal="center" vertical="center" shrinkToFit="1"/>
      <protection/>
    </xf>
    <xf numFmtId="0" fontId="9" fillId="0" borderId="7" xfId="0" applyFont="1" applyBorder="1" applyAlignment="1" applyProtection="1">
      <alignment horizontal="center" vertical="center" shrinkToFit="1"/>
      <protection/>
    </xf>
    <xf numFmtId="0" fontId="9" fillId="0" borderId="1" xfId="0" applyFont="1" applyBorder="1" applyAlignment="1" applyProtection="1">
      <alignment vertical="center" shrinkToFit="1"/>
      <protection/>
    </xf>
    <xf numFmtId="0" fontId="5" fillId="0" borderId="0" xfId="0" applyFont="1" applyBorder="1" applyAlignment="1" applyProtection="1">
      <alignment horizontal="center" vertical="center"/>
      <protection/>
    </xf>
    <xf numFmtId="0" fontId="9" fillId="0" borderId="8" xfId="0" applyFont="1" applyBorder="1" applyAlignment="1" applyProtection="1">
      <alignment horizontal="center" vertical="center" shrinkToFit="1"/>
      <protection/>
    </xf>
    <xf numFmtId="0" fontId="9" fillId="0" borderId="0" xfId="0" applyFont="1" applyAlignment="1" applyProtection="1">
      <alignment vertical="center" shrinkToFit="1"/>
      <protection/>
    </xf>
    <xf numFmtId="0" fontId="9" fillId="0" borderId="0" xfId="0" applyFont="1" applyBorder="1" applyAlignment="1" applyProtection="1">
      <alignment vertical="center" shrinkToFit="1"/>
      <protection/>
    </xf>
    <xf numFmtId="0" fontId="0" fillId="0" borderId="9" xfId="0"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0" fillId="0" borderId="11" xfId="0" applyBorder="1" applyAlignment="1" applyProtection="1">
      <alignment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9" fillId="0" borderId="16" xfId="0" applyFont="1" applyBorder="1" applyAlignment="1" applyProtection="1">
      <alignment horizontal="center" vertical="center" shrinkToFit="1"/>
      <protection/>
    </xf>
    <xf numFmtId="0" fontId="9" fillId="0" borderId="5" xfId="0" applyFont="1" applyBorder="1" applyAlignment="1" applyProtection="1">
      <alignment horizontal="center" vertical="center" shrinkToFit="1"/>
      <protection/>
    </xf>
    <xf numFmtId="0" fontId="9" fillId="0" borderId="17" xfId="0" applyFont="1" applyBorder="1" applyAlignment="1" applyProtection="1">
      <alignment horizontal="center" vertical="center" shrinkToFit="1"/>
      <protection/>
    </xf>
    <xf numFmtId="0" fontId="9" fillId="0" borderId="18" xfId="0" applyFont="1" applyBorder="1" applyAlignment="1" applyProtection="1">
      <alignment vertical="center" shrinkToFit="1"/>
      <protection/>
    </xf>
    <xf numFmtId="0" fontId="9" fillId="0" borderId="19" xfId="0" applyFont="1" applyBorder="1" applyAlignment="1" applyProtection="1">
      <alignment vertical="center" shrinkToFit="1"/>
      <protection/>
    </xf>
    <xf numFmtId="0" fontId="9" fillId="0" borderId="0" xfId="0" applyFont="1" applyAlignment="1" applyProtection="1">
      <alignment horizontal="center" shrinkToFit="1"/>
      <protection/>
    </xf>
    <xf numFmtId="0" fontId="9" fillId="0" borderId="0" xfId="0" applyFont="1" applyBorder="1" applyAlignment="1" applyProtection="1">
      <alignment horizontal="center" shrinkToFit="1"/>
      <protection/>
    </xf>
    <xf numFmtId="0" fontId="9" fillId="0" borderId="2" xfId="0" applyFont="1" applyBorder="1" applyAlignment="1" applyProtection="1">
      <alignment vertical="center" shrinkToFit="1"/>
      <protection/>
    </xf>
    <xf numFmtId="0" fontId="9" fillId="0" borderId="6" xfId="0" applyFont="1" applyBorder="1" applyAlignment="1" applyProtection="1">
      <alignment vertical="center" shrinkToFit="1"/>
      <protection/>
    </xf>
    <xf numFmtId="0" fontId="9" fillId="0" borderId="6" xfId="0" applyFont="1" applyBorder="1" applyAlignment="1" applyProtection="1">
      <alignment horizontal="left" vertical="center" shrinkToFit="1"/>
      <protection/>
    </xf>
    <xf numFmtId="0" fontId="9" fillId="0" borderId="19" xfId="0" applyFont="1" applyBorder="1" applyAlignment="1" applyProtection="1">
      <alignment horizontal="left" vertical="center" shrinkToFit="1"/>
      <protection/>
    </xf>
    <xf numFmtId="0" fontId="9" fillId="0" borderId="1" xfId="0" applyFont="1" applyBorder="1" applyAlignment="1" applyProtection="1">
      <alignment vertical="center"/>
      <protection/>
    </xf>
    <xf numFmtId="0" fontId="9" fillId="0" borderId="20" xfId="0" applyFont="1" applyBorder="1" applyAlignment="1" applyProtection="1">
      <alignment vertical="center"/>
      <protection/>
    </xf>
    <xf numFmtId="0" fontId="9" fillId="0" borderId="1" xfId="0" applyFont="1" applyBorder="1" applyAlignment="1">
      <alignment horizontal="left" vertical="center"/>
    </xf>
    <xf numFmtId="0" fontId="9" fillId="0" borderId="2" xfId="0" applyFont="1" applyBorder="1" applyAlignment="1" applyProtection="1">
      <alignment vertical="center"/>
      <protection/>
    </xf>
    <xf numFmtId="0" fontId="9" fillId="0" borderId="18" xfId="0" applyFont="1" applyBorder="1" applyAlignment="1">
      <alignment horizontal="left" vertical="center"/>
    </xf>
    <xf numFmtId="0" fontId="9" fillId="0" borderId="7" xfId="0" applyFont="1" applyBorder="1" applyAlignment="1">
      <alignment horizontal="center" vertical="center" shrinkToFit="1"/>
    </xf>
    <xf numFmtId="0" fontId="9" fillId="0" borderId="0" xfId="0" applyFont="1" applyAlignment="1">
      <alignment shrinkToFit="1"/>
    </xf>
    <xf numFmtId="0" fontId="9" fillId="0" borderId="18" xfId="0" applyFont="1" applyBorder="1" applyAlignment="1">
      <alignment vertical="center"/>
    </xf>
    <xf numFmtId="0" fontId="9" fillId="0" borderId="21" xfId="0" applyFont="1" applyBorder="1" applyAlignment="1" applyProtection="1">
      <alignment vertical="center"/>
      <protection/>
    </xf>
    <xf numFmtId="0" fontId="9" fillId="0" borderId="18" xfId="0" applyFont="1" applyBorder="1" applyAlignment="1" applyProtection="1">
      <alignment horizontal="left" vertical="center"/>
      <protection/>
    </xf>
    <xf numFmtId="0" fontId="9" fillId="0" borderId="18"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right" vertical="center"/>
      <protection/>
    </xf>
    <xf numFmtId="0" fontId="9" fillId="0" borderId="0" xfId="0" applyFont="1" applyBorder="1" applyAlignment="1" applyProtection="1">
      <alignment vertical="center"/>
      <protection/>
    </xf>
    <xf numFmtId="0" fontId="9" fillId="0" borderId="6" xfId="0" applyFont="1" applyBorder="1" applyAlignment="1">
      <alignment vertical="center" wrapText="1"/>
    </xf>
    <xf numFmtId="0" fontId="9" fillId="0" borderId="6" xfId="0" applyFont="1" applyBorder="1" applyAlignment="1" applyProtection="1">
      <alignment vertical="center" wrapText="1"/>
      <protection locked="0"/>
    </xf>
    <xf numFmtId="178" fontId="11" fillId="0" borderId="6" xfId="17" applyNumberFormat="1" applyFont="1" applyBorder="1" applyAlignment="1" applyProtection="1">
      <alignment vertical="center" shrinkToFit="1"/>
      <protection locked="0"/>
    </xf>
    <xf numFmtId="178" fontId="9" fillId="0" borderId="6" xfId="17" applyNumberFormat="1" applyFont="1" applyBorder="1" applyAlignment="1" applyProtection="1">
      <alignment vertical="center" shrinkToFit="1"/>
      <protection/>
    </xf>
    <xf numFmtId="178" fontId="9" fillId="0" borderId="4" xfId="17" applyNumberFormat="1" applyFont="1" applyBorder="1" applyAlignment="1" applyProtection="1">
      <alignment vertical="center" shrinkToFit="1"/>
      <protection/>
    </xf>
    <xf numFmtId="178" fontId="11" fillId="0" borderId="6" xfId="17" applyNumberFormat="1" applyFont="1" applyBorder="1" applyAlignment="1" applyProtection="1">
      <alignment vertical="center" shrinkToFit="1"/>
      <protection/>
    </xf>
    <xf numFmtId="178" fontId="9" fillId="0" borderId="6" xfId="17" applyNumberFormat="1" applyFont="1" applyBorder="1" applyAlignment="1" applyProtection="1">
      <alignment vertical="center" shrinkToFit="1"/>
      <protection locked="0"/>
    </xf>
    <xf numFmtId="0" fontId="11" fillId="0" borderId="6" xfId="0" applyFont="1" applyBorder="1" applyAlignment="1" applyProtection="1">
      <alignment horizontal="left" vertical="center" shrinkToFit="1"/>
      <protection locked="0"/>
    </xf>
    <xf numFmtId="179" fontId="11" fillId="0" borderId="6" xfId="0" applyNumberFormat="1" applyFont="1" applyBorder="1" applyAlignment="1" applyProtection="1">
      <alignment vertical="center" shrinkToFit="1"/>
      <protection locked="0"/>
    </xf>
    <xf numFmtId="38" fontId="11" fillId="0" borderId="6" xfId="17" applyFont="1" applyBorder="1" applyAlignment="1" applyProtection="1">
      <alignment horizontal="right" vertical="center" shrinkToFit="1"/>
      <protection locked="0"/>
    </xf>
    <xf numFmtId="0" fontId="0" fillId="0" borderId="0" xfId="0" applyAlignment="1" applyProtection="1">
      <alignment/>
      <protection locked="0"/>
    </xf>
    <xf numFmtId="0" fontId="0" fillId="0" borderId="0" xfId="0" applyAlignment="1" applyProtection="1">
      <alignment/>
      <protection/>
    </xf>
    <xf numFmtId="0" fontId="9" fillId="0" borderId="23" xfId="0" applyFont="1" applyBorder="1" applyAlignment="1" applyProtection="1">
      <alignment horizontal="center" vertical="center"/>
      <protection/>
    </xf>
    <xf numFmtId="37" fontId="9" fillId="0" borderId="20" xfId="22" applyNumberFormat="1" applyFont="1" applyFill="1" applyBorder="1" applyAlignment="1" applyProtection="1">
      <alignment vertical="center"/>
      <protection locked="0"/>
    </xf>
    <xf numFmtId="0" fontId="9" fillId="0" borderId="17" xfId="22" applyFont="1" applyFill="1" applyBorder="1" applyAlignment="1" applyProtection="1">
      <alignment horizontal="left" vertical="center"/>
      <protection/>
    </xf>
    <xf numFmtId="0" fontId="9" fillId="0" borderId="24" xfId="22" applyFont="1" applyFill="1" applyBorder="1" applyAlignment="1" applyProtection="1">
      <alignment horizontal="left" vertical="center"/>
      <protection/>
    </xf>
    <xf numFmtId="0" fontId="9" fillId="0" borderId="4" xfId="22" applyFont="1" applyFill="1" applyBorder="1" applyAlignment="1" applyProtection="1" quotePrefix="1">
      <alignment horizontal="center" vertical="center"/>
      <protection/>
    </xf>
    <xf numFmtId="0" fontId="9" fillId="0" borderId="16" xfId="22" applyFont="1" applyFill="1" applyBorder="1" applyAlignment="1" applyProtection="1">
      <alignment horizontal="right" vertical="center"/>
      <protection/>
    </xf>
    <xf numFmtId="37" fontId="9" fillId="0" borderId="6" xfId="22" applyNumberFormat="1" applyFont="1" applyFill="1" applyBorder="1" applyAlignment="1" applyProtection="1">
      <alignment vertical="center"/>
      <protection locked="0"/>
    </xf>
    <xf numFmtId="0" fontId="9" fillId="0" borderId="25" xfId="22" applyFont="1" applyFill="1" applyBorder="1" applyAlignment="1" applyProtection="1" quotePrefix="1">
      <alignment horizontal="left" vertical="center"/>
      <protection/>
    </xf>
    <xf numFmtId="0" fontId="9" fillId="0" borderId="26" xfId="22" applyFont="1" applyFill="1" applyBorder="1" applyAlignment="1" applyProtection="1" quotePrefix="1">
      <alignment horizontal="left" vertical="center"/>
      <protection/>
    </xf>
    <xf numFmtId="0" fontId="9" fillId="0" borderId="26" xfId="22" applyFont="1" applyFill="1" applyBorder="1" applyAlignment="1" applyProtection="1">
      <alignment vertical="center"/>
      <protection/>
    </xf>
    <xf numFmtId="37" fontId="17" fillId="0" borderId="6" xfId="22" applyNumberFormat="1" applyFont="1" applyFill="1" applyBorder="1" applyAlignment="1" applyProtection="1">
      <alignment vertical="center"/>
      <protection/>
    </xf>
    <xf numFmtId="37" fontId="17" fillId="0" borderId="23" xfId="22" applyNumberFormat="1" applyFont="1" applyFill="1" applyBorder="1" applyAlignment="1" applyProtection="1">
      <alignment vertical="center"/>
      <protection/>
    </xf>
    <xf numFmtId="37" fontId="17" fillId="0" borderId="20" xfId="22" applyNumberFormat="1" applyFont="1" applyFill="1" applyBorder="1" applyAlignment="1" applyProtection="1">
      <alignment vertical="center"/>
      <protection/>
    </xf>
    <xf numFmtId="37" fontId="17" fillId="0" borderId="19" xfId="22" applyNumberFormat="1" applyFont="1" applyFill="1" applyBorder="1" applyAlignment="1" applyProtection="1">
      <alignment vertical="center"/>
      <protection/>
    </xf>
    <xf numFmtId="37" fontId="17" fillId="0" borderId="27" xfId="22" applyNumberFormat="1" applyFont="1" applyFill="1" applyBorder="1" applyAlignment="1" applyProtection="1">
      <alignment vertical="center"/>
      <protection/>
    </xf>
    <xf numFmtId="37" fontId="9" fillId="0" borderId="6" xfId="27" applyNumberFormat="1" applyFont="1" applyFill="1" applyBorder="1" applyAlignment="1" applyProtection="1">
      <alignment vertical="center"/>
      <protection/>
    </xf>
    <xf numFmtId="0" fontId="9" fillId="0" borderId="27" xfId="22" applyFont="1" applyFill="1" applyBorder="1" applyAlignment="1" applyProtection="1">
      <alignment vertical="center"/>
      <protection/>
    </xf>
    <xf numFmtId="0" fontId="9" fillId="0" borderId="0" xfId="22" applyFont="1" applyFill="1" applyBorder="1" applyAlignment="1" applyProtection="1">
      <alignment vertical="center"/>
      <protection/>
    </xf>
    <xf numFmtId="0" fontId="9" fillId="0" borderId="28" xfId="22" applyFont="1" applyFill="1" applyBorder="1" applyAlignment="1" applyProtection="1">
      <alignment vertical="center"/>
      <protection/>
    </xf>
    <xf numFmtId="0" fontId="9" fillId="0" borderId="29" xfId="22" applyFont="1" applyFill="1" applyBorder="1" applyAlignment="1" applyProtection="1" quotePrefix="1">
      <alignment horizontal="left" vertical="center"/>
      <protection/>
    </xf>
    <xf numFmtId="0" fontId="11" fillId="0" borderId="26" xfId="22" applyFont="1" applyFill="1" applyBorder="1" applyAlignment="1" applyProtection="1">
      <alignment vertical="center"/>
      <protection/>
    </xf>
    <xf numFmtId="0" fontId="11" fillId="0" borderId="16" xfId="22" applyFont="1" applyFill="1" applyBorder="1" applyAlignment="1" applyProtection="1">
      <alignment vertical="center"/>
      <protection/>
    </xf>
    <xf numFmtId="37" fontId="9" fillId="0" borderId="6" xfId="22" applyNumberFormat="1" applyFont="1" applyFill="1" applyBorder="1" applyAlignment="1" applyProtection="1">
      <alignment vertical="center"/>
      <protection/>
    </xf>
    <xf numFmtId="0" fontId="9" fillId="0" borderId="29" xfId="22" applyFont="1" applyFill="1" applyBorder="1" applyAlignment="1" applyProtection="1">
      <alignment vertical="center"/>
      <protection/>
    </xf>
    <xf numFmtId="0" fontId="9" fillId="0" borderId="30" xfId="22" applyFont="1" applyFill="1" applyBorder="1" applyAlignment="1" applyProtection="1">
      <alignment vertical="center"/>
      <protection/>
    </xf>
    <xf numFmtId="37" fontId="9" fillId="0" borderId="31" xfId="22" applyNumberFormat="1" applyFont="1" applyFill="1" applyBorder="1" applyAlignment="1" applyProtection="1">
      <alignment vertical="center"/>
      <protection/>
    </xf>
    <xf numFmtId="184" fontId="9" fillId="0" borderId="20" xfId="22" applyNumberFormat="1" applyFont="1" applyFill="1" applyBorder="1" applyAlignment="1" applyProtection="1">
      <alignment vertical="center"/>
      <protection/>
    </xf>
    <xf numFmtId="0" fontId="9" fillId="0" borderId="21" xfId="22" applyFont="1" applyFill="1" applyBorder="1" applyAlignment="1" applyProtection="1">
      <alignment horizontal="left" vertical="center"/>
      <protection/>
    </xf>
    <xf numFmtId="185" fontId="9" fillId="0" borderId="20" xfId="22" applyNumberFormat="1" applyFont="1" applyFill="1" applyBorder="1" applyAlignment="1" applyProtection="1">
      <alignment vertical="center"/>
      <protection/>
    </xf>
    <xf numFmtId="37" fontId="9" fillId="0" borderId="32" xfId="22" applyNumberFormat="1" applyFont="1" applyFill="1" applyBorder="1" applyAlignment="1" applyProtection="1">
      <alignment vertical="center"/>
      <protection/>
    </xf>
    <xf numFmtId="184" fontId="9" fillId="0" borderId="29" xfId="22" applyNumberFormat="1" applyFont="1" applyFill="1" applyBorder="1" applyAlignment="1" applyProtection="1">
      <alignment vertical="center"/>
      <protection/>
    </xf>
    <xf numFmtId="0" fontId="9" fillId="0" borderId="26" xfId="22" applyFont="1" applyFill="1" applyBorder="1" applyAlignment="1" applyProtection="1">
      <alignment horizontal="left" vertical="center"/>
      <protection/>
    </xf>
    <xf numFmtId="0" fontId="9" fillId="0" borderId="30" xfId="22" applyFont="1" applyFill="1" applyBorder="1" applyAlignment="1" applyProtection="1">
      <alignment horizontal="left" vertical="center"/>
      <protection/>
    </xf>
    <xf numFmtId="0" fontId="9" fillId="0" borderId="0" xfId="22" applyFont="1" applyFill="1" applyBorder="1" applyAlignment="1" applyProtection="1">
      <alignment horizontal="left" vertical="center"/>
      <protection/>
    </xf>
    <xf numFmtId="0" fontId="9" fillId="0" borderId="28" xfId="22" applyFont="1" applyFill="1" applyBorder="1" applyAlignment="1" applyProtection="1">
      <alignment horizontal="left" vertical="center"/>
      <protection/>
    </xf>
    <xf numFmtId="184" fontId="9" fillId="0" borderId="27" xfId="22" applyNumberFormat="1" applyFont="1" applyFill="1" applyBorder="1" applyAlignment="1" applyProtection="1">
      <alignment vertical="center"/>
      <protection/>
    </xf>
    <xf numFmtId="37" fontId="9" fillId="0" borderId="23" xfId="22" applyNumberFormat="1" applyFont="1" applyFill="1" applyBorder="1" applyAlignment="1" applyProtection="1">
      <alignment vertical="center"/>
      <protection/>
    </xf>
    <xf numFmtId="37" fontId="9" fillId="0" borderId="33" xfId="22" applyNumberFormat="1" applyFont="1" applyFill="1" applyBorder="1" applyAlignment="1" applyProtection="1">
      <alignment vertical="center"/>
      <protection/>
    </xf>
    <xf numFmtId="37" fontId="9" fillId="0" borderId="20" xfId="22" applyNumberFormat="1" applyFont="1" applyFill="1" applyBorder="1" applyAlignment="1" applyProtection="1">
      <alignment vertical="center"/>
      <protection/>
    </xf>
    <xf numFmtId="37" fontId="9" fillId="0" borderId="34" xfId="22" applyNumberFormat="1" applyFont="1" applyFill="1" applyBorder="1" applyAlignment="1" applyProtection="1">
      <alignment vertical="center"/>
      <protection/>
    </xf>
    <xf numFmtId="184" fontId="9" fillId="0" borderId="35" xfId="22" applyNumberFormat="1" applyFont="1" applyFill="1" applyBorder="1" applyAlignment="1" applyProtection="1">
      <alignment vertical="center"/>
      <protection/>
    </xf>
    <xf numFmtId="0" fontId="9" fillId="0" borderId="36" xfId="22" applyFont="1" applyFill="1" applyBorder="1" applyAlignment="1" applyProtection="1">
      <alignment horizontal="left" vertical="center"/>
      <protection/>
    </xf>
    <xf numFmtId="0" fontId="9" fillId="0" borderId="37" xfId="22" applyFont="1" applyFill="1" applyBorder="1" applyAlignment="1" applyProtection="1">
      <alignment horizontal="left" vertical="center"/>
      <protection/>
    </xf>
    <xf numFmtId="0" fontId="9" fillId="0" borderId="1" xfId="22" applyFont="1" applyFill="1" applyBorder="1" applyAlignment="1" applyProtection="1" quotePrefix="1">
      <alignment horizontal="left" vertical="center"/>
      <protection/>
    </xf>
    <xf numFmtId="0" fontId="9" fillId="0" borderId="2" xfId="22" applyFont="1" applyFill="1" applyBorder="1" applyAlignment="1" applyProtection="1">
      <alignment vertical="center"/>
      <protection/>
    </xf>
    <xf numFmtId="0" fontId="9" fillId="0" borderId="5" xfId="22" applyFont="1" applyFill="1" applyBorder="1" applyAlignment="1" applyProtection="1">
      <alignment horizontal="right" vertical="center"/>
      <protection/>
    </xf>
    <xf numFmtId="37" fontId="11" fillId="0" borderId="1" xfId="22" applyNumberFormat="1" applyFont="1" applyFill="1" applyBorder="1" applyAlignment="1" applyProtection="1">
      <alignment vertical="center"/>
      <protection/>
    </xf>
    <xf numFmtId="37" fontId="11" fillId="0" borderId="6" xfId="22" applyNumberFormat="1" applyFont="1" applyFill="1" applyBorder="1" applyAlignment="1" applyProtection="1">
      <alignment vertical="center"/>
      <protection/>
    </xf>
    <xf numFmtId="0" fontId="7" fillId="0" borderId="0" xfId="28" applyFont="1" applyFill="1" applyAlignment="1" applyProtection="1" quotePrefix="1">
      <alignment vertical="center"/>
      <protection/>
    </xf>
    <xf numFmtId="0" fontId="7" fillId="0" borderId="0" xfId="22" applyFont="1" applyFill="1" applyAlignment="1" applyProtection="1">
      <alignment horizontal="left" vertical="center"/>
      <protection/>
    </xf>
    <xf numFmtId="0" fontId="7" fillId="0" borderId="0" xfId="22" applyFont="1" applyFill="1" applyAlignment="1" applyProtection="1">
      <alignment vertical="center"/>
      <protection/>
    </xf>
    <xf numFmtId="0" fontId="14" fillId="0" borderId="36" xfId="21" applyFont="1" applyFill="1" applyBorder="1" applyAlignment="1" applyProtection="1" quotePrefix="1">
      <alignment horizontal="left" vertical="center"/>
      <protection/>
    </xf>
    <xf numFmtId="0" fontId="7" fillId="0" borderId="36" xfId="22" applyFont="1" applyFill="1" applyBorder="1" applyAlignment="1" applyProtection="1">
      <alignment vertical="center"/>
      <protection/>
    </xf>
    <xf numFmtId="0" fontId="7" fillId="0" borderId="36" xfId="22" applyFont="1" applyFill="1" applyBorder="1" applyAlignment="1" applyProtection="1">
      <alignment horizontal="right" vertical="center"/>
      <protection/>
    </xf>
    <xf numFmtId="0" fontId="9" fillId="0" borderId="38" xfId="22" applyFont="1" applyFill="1" applyBorder="1" applyAlignment="1" applyProtection="1">
      <alignment vertical="center"/>
      <protection/>
    </xf>
    <xf numFmtId="0" fontId="9" fillId="0" borderId="39" xfId="22" applyFont="1" applyFill="1" applyBorder="1" applyAlignment="1" applyProtection="1">
      <alignment vertical="center"/>
      <protection/>
    </xf>
    <xf numFmtId="0" fontId="9" fillId="0" borderId="40" xfId="22" applyFont="1" applyFill="1" applyBorder="1" applyAlignment="1" applyProtection="1">
      <alignment vertical="center"/>
      <protection/>
    </xf>
    <xf numFmtId="182" fontId="9" fillId="0" borderId="40" xfId="22" applyNumberFormat="1" applyFont="1" applyFill="1" applyBorder="1" applyAlignment="1" applyProtection="1">
      <alignment horizontal="center" vertical="center"/>
      <protection/>
    </xf>
    <xf numFmtId="182" fontId="9" fillId="0" borderId="41" xfId="22" applyNumberFormat="1" applyFont="1" applyFill="1" applyBorder="1" applyAlignment="1" applyProtection="1" quotePrefix="1">
      <alignment horizontal="centerContinuous" vertical="center"/>
      <protection/>
    </xf>
    <xf numFmtId="182" fontId="9" fillId="0" borderId="42" xfId="22" applyNumberFormat="1" applyFont="1" applyFill="1" applyBorder="1" applyAlignment="1" applyProtection="1">
      <alignment horizontal="centerContinuous" vertical="center"/>
      <protection/>
    </xf>
    <xf numFmtId="182" fontId="9" fillId="0" borderId="43" xfId="22" applyNumberFormat="1" applyFont="1" applyFill="1" applyBorder="1" applyAlignment="1" applyProtection="1" quotePrefix="1">
      <alignment horizontal="centerContinuous" vertical="center"/>
      <protection/>
    </xf>
    <xf numFmtId="182" fontId="9" fillId="0" borderId="42" xfId="22" applyNumberFormat="1" applyFont="1" applyFill="1" applyBorder="1" applyAlignment="1" applyProtection="1" quotePrefix="1">
      <alignment horizontal="centerContinuous" vertical="center"/>
      <protection/>
    </xf>
    <xf numFmtId="182" fontId="9" fillId="0" borderId="40" xfId="22" applyNumberFormat="1" applyFont="1" applyFill="1" applyBorder="1" applyAlignment="1" applyProtection="1" quotePrefix="1">
      <alignment horizontal="centerContinuous" vertical="center"/>
      <protection/>
    </xf>
    <xf numFmtId="0" fontId="9" fillId="0" borderId="43" xfId="22" applyFont="1" applyFill="1" applyBorder="1" applyAlignment="1" applyProtection="1" quotePrefix="1">
      <alignment horizontal="centerContinuous" vertical="center"/>
      <protection/>
    </xf>
    <xf numFmtId="0" fontId="9" fillId="0" borderId="39" xfId="22" applyFont="1" applyFill="1" applyBorder="1" applyAlignment="1" applyProtection="1">
      <alignment horizontal="centerContinuous" vertical="center"/>
      <protection/>
    </xf>
    <xf numFmtId="0" fontId="9" fillId="0" borderId="44" xfId="22" applyFont="1" applyFill="1" applyBorder="1" applyAlignment="1" applyProtection="1">
      <alignment horizontal="centerContinuous" vertical="center"/>
      <protection/>
    </xf>
    <xf numFmtId="0" fontId="9" fillId="0" borderId="45" xfId="22" applyFont="1" applyFill="1" applyBorder="1" applyAlignment="1" applyProtection="1" quotePrefix="1">
      <alignment horizontal="centerContinuous" vertical="center"/>
      <protection/>
    </xf>
    <xf numFmtId="0" fontId="9" fillId="0" borderId="0" xfId="22" applyFont="1" applyFill="1" applyBorder="1" applyAlignment="1" applyProtection="1" quotePrefix="1">
      <alignment horizontal="centerContinuous" vertical="center"/>
      <protection/>
    </xf>
    <xf numFmtId="0" fontId="9" fillId="0" borderId="46" xfId="22" applyFont="1" applyFill="1" applyBorder="1" applyAlignment="1" applyProtection="1" quotePrefix="1">
      <alignment horizontal="centerContinuous" vertical="center"/>
      <protection/>
    </xf>
    <xf numFmtId="182" fontId="9" fillId="0" borderId="23" xfId="22" applyNumberFormat="1" applyFont="1" applyFill="1" applyBorder="1" applyAlignment="1" applyProtection="1">
      <alignment horizontal="center" vertical="center"/>
      <protection/>
    </xf>
    <xf numFmtId="182" fontId="9" fillId="0" borderId="20" xfId="22" applyNumberFormat="1" applyFont="1" applyFill="1" applyBorder="1" applyAlignment="1" applyProtection="1">
      <alignment horizontal="center" vertical="center"/>
      <protection/>
    </xf>
    <xf numFmtId="0" fontId="9" fillId="0" borderId="27" xfId="22" applyFont="1" applyFill="1" applyBorder="1" applyAlignment="1" applyProtection="1" quotePrefix="1">
      <alignment horizontal="left" vertical="center"/>
      <protection/>
    </xf>
    <xf numFmtId="0" fontId="9" fillId="0" borderId="20" xfId="22" applyFont="1" applyFill="1" applyBorder="1" applyAlignment="1" applyProtection="1">
      <alignment horizontal="centerContinuous" vertical="center"/>
      <protection/>
    </xf>
    <xf numFmtId="0" fontId="9" fillId="0" borderId="24" xfId="28" applyFont="1" applyFill="1" applyBorder="1" applyAlignment="1" applyProtection="1">
      <alignment horizontal="centerContinuous" vertical="center"/>
      <protection/>
    </xf>
    <xf numFmtId="0" fontId="9" fillId="0" borderId="25" xfId="22" applyFont="1" applyFill="1" applyBorder="1" applyAlignment="1" applyProtection="1">
      <alignment vertical="center"/>
      <protection/>
    </xf>
    <xf numFmtId="0" fontId="9" fillId="0" borderId="16" xfId="22" applyFont="1" applyFill="1" applyBorder="1" applyAlignment="1" applyProtection="1">
      <alignment vertical="center"/>
      <protection/>
    </xf>
    <xf numFmtId="0" fontId="9" fillId="0" borderId="29" xfId="22" applyFont="1" applyFill="1" applyBorder="1" applyAlignment="1" applyProtection="1">
      <alignment horizontal="center" vertical="center"/>
      <protection/>
    </xf>
    <xf numFmtId="0" fontId="9" fillId="0" borderId="29" xfId="22" applyFont="1" applyFill="1" applyBorder="1" applyAlignment="1" applyProtection="1">
      <alignment horizontal="left" vertical="center"/>
      <protection/>
    </xf>
    <xf numFmtId="0" fontId="9" fillId="0" borderId="29" xfId="28" applyFont="1" applyFill="1" applyBorder="1" applyAlignment="1" applyProtection="1">
      <alignment horizontal="centerContinuous" vertical="center"/>
      <protection/>
    </xf>
    <xf numFmtId="0" fontId="0" fillId="0" borderId="30" xfId="0" applyFill="1" applyBorder="1" applyAlignment="1">
      <alignment horizontal="centerContinuous"/>
    </xf>
    <xf numFmtId="0" fontId="9" fillId="0" borderId="20" xfId="22" applyFont="1" applyFill="1" applyBorder="1" applyAlignment="1" applyProtection="1">
      <alignment vertical="center"/>
      <protection/>
    </xf>
    <xf numFmtId="0" fontId="9" fillId="0" borderId="17" xfId="22" applyFont="1" applyFill="1" applyBorder="1" applyAlignment="1" applyProtection="1">
      <alignment vertical="center"/>
      <protection/>
    </xf>
    <xf numFmtId="0" fontId="9" fillId="0" borderId="46" xfId="22" applyFont="1" applyFill="1" applyBorder="1" applyAlignment="1" applyProtection="1">
      <alignment vertical="center"/>
      <protection/>
    </xf>
    <xf numFmtId="0" fontId="11" fillId="0" borderId="2" xfId="22" applyFont="1" applyFill="1" applyBorder="1" applyAlignment="1" applyProtection="1">
      <alignment vertical="center"/>
      <protection/>
    </xf>
    <xf numFmtId="182" fontId="9" fillId="0" borderId="21" xfId="22" applyNumberFormat="1" applyFont="1" applyFill="1" applyBorder="1" applyAlignment="1" applyProtection="1">
      <alignment horizontal="left" vertical="center"/>
      <protection/>
    </xf>
    <xf numFmtId="0" fontId="9" fillId="0" borderId="21" xfId="22" applyFont="1" applyFill="1" applyBorder="1" applyAlignment="1" applyProtection="1">
      <alignment vertical="center"/>
      <protection/>
    </xf>
    <xf numFmtId="0" fontId="9" fillId="0" borderId="33" xfId="22" applyFont="1" applyFill="1" applyBorder="1" applyAlignment="1" applyProtection="1">
      <alignment horizontal="center" vertical="center"/>
      <protection/>
    </xf>
    <xf numFmtId="0" fontId="9" fillId="0" borderId="47" xfId="22" applyFont="1" applyFill="1" applyBorder="1" applyAlignment="1" applyProtection="1">
      <alignment horizontal="center" vertical="center"/>
      <protection/>
    </xf>
    <xf numFmtId="39" fontId="9" fillId="0" borderId="0" xfId="22" applyNumberFormat="1" applyFont="1" applyFill="1" applyBorder="1" applyAlignment="1" applyProtection="1">
      <alignment vertical="center"/>
      <protection/>
    </xf>
    <xf numFmtId="37" fontId="9" fillId="0" borderId="4" xfId="22" applyNumberFormat="1" applyFont="1" applyFill="1" applyBorder="1" applyAlignment="1" applyProtection="1">
      <alignment horizontal="center" vertical="center"/>
      <protection/>
    </xf>
    <xf numFmtId="37" fontId="9" fillId="0" borderId="27" xfId="22" applyNumberFormat="1" applyFont="1" applyFill="1" applyBorder="1" applyAlignment="1" applyProtection="1">
      <alignment vertical="center"/>
      <protection/>
    </xf>
    <xf numFmtId="0" fontId="9" fillId="0" borderId="27" xfId="22" applyFont="1" applyFill="1" applyBorder="1" applyAlignment="1" applyProtection="1">
      <alignment horizontal="left" vertical="center"/>
      <protection/>
    </xf>
    <xf numFmtId="37" fontId="9" fillId="0" borderId="29" xfId="22" applyNumberFormat="1" applyFont="1" applyFill="1" applyBorder="1" applyAlignment="1" applyProtection="1">
      <alignment vertical="center"/>
      <protection/>
    </xf>
    <xf numFmtId="183" fontId="9" fillId="0" borderId="21" xfId="22" applyNumberFormat="1" applyFont="1" applyFill="1" applyBorder="1" applyAlignment="1" applyProtection="1" quotePrefix="1">
      <alignment horizontal="left" vertical="center"/>
      <protection locked="0"/>
    </xf>
    <xf numFmtId="0" fontId="9" fillId="0" borderId="20" xfId="22" applyFont="1" applyFill="1" applyBorder="1" applyAlignment="1" applyProtection="1">
      <alignment horizontal="center" vertical="center"/>
      <protection/>
    </xf>
    <xf numFmtId="37" fontId="17" fillId="0" borderId="26" xfId="22" applyNumberFormat="1" applyFont="1" applyFill="1" applyBorder="1" applyAlignment="1" applyProtection="1">
      <alignment vertical="center"/>
      <protection hidden="1"/>
    </xf>
    <xf numFmtId="37" fontId="9" fillId="0" borderId="16" xfId="22" applyNumberFormat="1" applyFont="1" applyFill="1" applyBorder="1" applyAlignment="1" applyProtection="1" quotePrefix="1">
      <alignment horizontal="right" vertical="center"/>
      <protection/>
    </xf>
    <xf numFmtId="0" fontId="16" fillId="0" borderId="48" xfId="22" applyFont="1" applyFill="1" applyBorder="1" applyAlignment="1" applyProtection="1" quotePrefix="1">
      <alignment vertical="center"/>
      <protection/>
    </xf>
    <xf numFmtId="0" fontId="12" fillId="0" borderId="2" xfId="28" applyFont="1" applyFill="1" applyBorder="1" applyAlignment="1" applyProtection="1">
      <alignment horizontal="distributed" vertical="center"/>
      <protection/>
    </xf>
    <xf numFmtId="0" fontId="16" fillId="0" borderId="26" xfId="22" applyFont="1" applyFill="1" applyBorder="1" applyAlignment="1" applyProtection="1">
      <alignment vertical="center"/>
      <protection/>
    </xf>
    <xf numFmtId="0" fontId="16" fillId="0" borderId="16" xfId="22" applyFont="1" applyFill="1" applyBorder="1" applyAlignment="1" applyProtection="1">
      <alignment horizontal="right" vertical="center"/>
      <protection/>
    </xf>
    <xf numFmtId="0" fontId="9" fillId="0" borderId="49" xfId="22" applyFont="1" applyFill="1" applyBorder="1" applyAlignment="1" applyProtection="1" quotePrefix="1">
      <alignment vertical="center"/>
      <protection/>
    </xf>
    <xf numFmtId="0" fontId="0" fillId="0" borderId="50" xfId="0" applyFill="1" applyBorder="1" applyAlignment="1">
      <alignment/>
    </xf>
    <xf numFmtId="0" fontId="9" fillId="0" borderId="36" xfId="22" applyFont="1" applyFill="1" applyBorder="1" applyAlignment="1" applyProtection="1">
      <alignment vertical="center"/>
      <protection/>
    </xf>
    <xf numFmtId="0" fontId="9" fillId="0" borderId="51" xfId="22" applyFont="1" applyFill="1" applyBorder="1" applyAlignment="1" applyProtection="1">
      <alignment horizontal="right" vertical="center"/>
      <protection/>
    </xf>
    <xf numFmtId="0" fontId="9" fillId="0" borderId="0" xfId="22" applyFont="1" applyFill="1" applyAlignment="1" applyProtection="1" quotePrefix="1">
      <alignment/>
      <protection/>
    </xf>
    <xf numFmtId="0" fontId="9" fillId="0" borderId="0" xfId="22" applyFont="1" applyFill="1" applyAlignment="1" applyProtection="1">
      <alignment vertical="center"/>
      <protection/>
    </xf>
    <xf numFmtId="37" fontId="9" fillId="0" borderId="0" xfId="22" applyNumberFormat="1" applyFont="1" applyFill="1" applyAlignment="1" applyProtection="1">
      <alignment vertical="center"/>
      <protection/>
    </xf>
    <xf numFmtId="0" fontId="9" fillId="0" borderId="0" xfId="28" applyFont="1" applyFill="1" applyProtection="1">
      <alignment/>
      <protection/>
    </xf>
    <xf numFmtId="0" fontId="12" fillId="0" borderId="0" xfId="28" applyFont="1" applyFill="1" applyProtection="1">
      <alignment/>
      <protection/>
    </xf>
    <xf numFmtId="0" fontId="18" fillId="0" borderId="2" xfId="22" applyFont="1" applyFill="1" applyBorder="1" applyAlignment="1" applyProtection="1" quotePrefix="1">
      <alignment horizontal="left" vertical="center"/>
      <protection/>
    </xf>
    <xf numFmtId="0" fontId="9" fillId="0" borderId="5" xfId="22" applyFont="1" applyFill="1" applyBorder="1" applyAlignment="1" applyProtection="1">
      <alignment vertical="center"/>
      <protection/>
    </xf>
    <xf numFmtId="0" fontId="17" fillId="0" borderId="6" xfId="22" applyFont="1" applyFill="1" applyBorder="1" applyAlignment="1" applyProtection="1">
      <alignment vertical="center"/>
      <protection/>
    </xf>
    <xf numFmtId="0" fontId="7" fillId="0" borderId="0" xfId="22" applyFont="1" applyFill="1" applyAlignment="1" applyProtection="1" quotePrefix="1">
      <alignment horizontal="left" vertical="center"/>
      <protection/>
    </xf>
    <xf numFmtId="37" fontId="7" fillId="0" borderId="0" xfId="22" applyNumberFormat="1" applyFont="1" applyFill="1" applyAlignment="1" applyProtection="1">
      <alignment vertical="center"/>
      <protection/>
    </xf>
    <xf numFmtId="0" fontId="9" fillId="0" borderId="38" xfId="22" applyFont="1" applyFill="1" applyBorder="1" applyAlignment="1" applyProtection="1">
      <alignment horizontal="left" vertical="center"/>
      <protection/>
    </xf>
    <xf numFmtId="182" fontId="9" fillId="0" borderId="52" xfId="22" applyNumberFormat="1" applyFont="1" applyFill="1" applyBorder="1" applyAlignment="1" applyProtection="1" quotePrefix="1">
      <alignment horizontal="center" vertical="center"/>
      <protection/>
    </xf>
    <xf numFmtId="182" fontId="9" fillId="0" borderId="53" xfId="22" applyNumberFormat="1" applyFont="1" applyFill="1" applyBorder="1" applyAlignment="1" applyProtection="1">
      <alignment horizontal="center" vertical="center"/>
      <protection/>
    </xf>
    <xf numFmtId="0" fontId="9" fillId="0" borderId="43" xfId="22" applyFont="1" applyFill="1" applyBorder="1" applyAlignment="1" applyProtection="1" quotePrefix="1">
      <alignment horizontal="left" vertical="center"/>
      <protection/>
    </xf>
    <xf numFmtId="0" fontId="9" fillId="0" borderId="52" xfId="22" applyFont="1" applyFill="1" applyBorder="1" applyAlignment="1" applyProtection="1">
      <alignment horizontal="left" vertical="center"/>
      <protection/>
    </xf>
    <xf numFmtId="0" fontId="9" fillId="0" borderId="54" xfId="22" applyFont="1" applyFill="1" applyBorder="1" applyAlignment="1" applyProtection="1">
      <alignment vertical="center"/>
      <protection/>
    </xf>
    <xf numFmtId="0" fontId="9" fillId="0" borderId="4" xfId="22" applyFont="1" applyFill="1" applyBorder="1" applyAlignment="1" applyProtection="1">
      <alignment horizontal="center" vertical="center"/>
      <protection/>
    </xf>
    <xf numFmtId="0" fontId="9" fillId="0" borderId="1" xfId="22" applyFont="1" applyFill="1" applyBorder="1" applyAlignment="1" applyProtection="1">
      <alignment horizontal="left" vertical="center"/>
      <protection/>
    </xf>
    <xf numFmtId="0" fontId="12" fillId="0" borderId="55" xfId="28" applyFont="1" applyFill="1" applyBorder="1" applyAlignment="1" applyProtection="1">
      <alignment horizontal="center" vertical="center"/>
      <protection/>
    </xf>
    <xf numFmtId="0" fontId="18" fillId="0" borderId="45" xfId="22" applyFont="1" applyFill="1" applyBorder="1" applyAlignment="1" applyProtection="1">
      <alignment horizontal="left" vertical="center"/>
      <protection/>
    </xf>
    <xf numFmtId="0" fontId="19" fillId="0" borderId="29" xfId="22" applyFont="1" applyFill="1" applyBorder="1" applyAlignment="1" applyProtection="1">
      <alignment horizontal="left" vertical="center"/>
      <protection/>
    </xf>
    <xf numFmtId="0" fontId="9" fillId="0" borderId="20" xfId="22" applyFont="1" applyFill="1" applyBorder="1" applyAlignment="1" applyProtection="1">
      <alignment horizontal="left" vertical="center"/>
      <protection/>
    </xf>
    <xf numFmtId="0" fontId="12" fillId="0" borderId="21" xfId="28" applyFont="1" applyFill="1" applyBorder="1" applyAlignment="1" applyProtection="1">
      <alignment horizontal="center" vertical="center"/>
      <protection/>
    </xf>
    <xf numFmtId="0" fontId="12" fillId="0" borderId="24" xfId="28" applyFont="1" applyFill="1" applyBorder="1" applyAlignment="1" applyProtection="1">
      <alignment horizontal="center" vertical="center"/>
      <protection/>
    </xf>
    <xf numFmtId="0" fontId="16" fillId="0" borderId="29" xfId="22" applyFont="1" applyFill="1" applyBorder="1" applyAlignment="1" applyProtection="1">
      <alignment horizontal="left" vertical="center"/>
      <protection/>
    </xf>
    <xf numFmtId="0" fontId="18" fillId="0" borderId="25" xfId="22" applyFont="1" applyFill="1" applyBorder="1" applyAlignment="1" applyProtection="1">
      <alignment horizontal="left" vertical="center"/>
      <protection/>
    </xf>
    <xf numFmtId="0" fontId="9" fillId="0" borderId="45" xfId="22" applyFont="1" applyFill="1" applyBorder="1" applyAlignment="1" applyProtection="1">
      <alignment horizontal="center" vertical="center"/>
      <protection/>
    </xf>
    <xf numFmtId="182" fontId="9" fillId="0" borderId="0" xfId="22" applyNumberFormat="1" applyFont="1" applyFill="1" applyBorder="1" applyAlignment="1" applyProtection="1">
      <alignment horizontal="left" vertical="center"/>
      <protection/>
    </xf>
    <xf numFmtId="0" fontId="9" fillId="0" borderId="0" xfId="22" applyFont="1" applyFill="1" applyBorder="1" applyAlignment="1" applyProtection="1">
      <alignment horizontal="right" vertical="center"/>
      <protection/>
    </xf>
    <xf numFmtId="37" fontId="9" fillId="0" borderId="56" xfId="22" applyNumberFormat="1" applyFont="1" applyFill="1" applyBorder="1" applyAlignment="1" applyProtection="1">
      <alignment vertical="center"/>
      <protection/>
    </xf>
    <xf numFmtId="39" fontId="9" fillId="0" borderId="26" xfId="22" applyNumberFormat="1" applyFont="1" applyFill="1" applyBorder="1" applyAlignment="1" applyProtection="1">
      <alignment vertical="center"/>
      <protection/>
    </xf>
    <xf numFmtId="3" fontId="9" fillId="0" borderId="26" xfId="22" applyNumberFormat="1" applyFont="1" applyFill="1" applyBorder="1" applyAlignment="1" applyProtection="1">
      <alignment vertical="center"/>
      <protection/>
    </xf>
    <xf numFmtId="37" fontId="9" fillId="0" borderId="4" xfId="22" applyNumberFormat="1" applyFont="1" applyFill="1" applyBorder="1" applyAlignment="1" applyProtection="1" quotePrefix="1">
      <alignment horizontal="center" vertical="center"/>
      <protection/>
    </xf>
    <xf numFmtId="3" fontId="9" fillId="0" borderId="0" xfId="22" applyNumberFormat="1" applyFont="1" applyFill="1" applyBorder="1" applyAlignment="1" applyProtection="1">
      <alignment horizontal="right" vertical="center"/>
      <protection/>
    </xf>
    <xf numFmtId="37" fontId="9" fillId="0" borderId="57" xfId="22" applyNumberFormat="1" applyFont="1" applyFill="1" applyBorder="1" applyAlignment="1" applyProtection="1">
      <alignment vertical="center"/>
      <protection/>
    </xf>
    <xf numFmtId="37" fontId="9" fillId="0" borderId="4" xfId="22" applyNumberFormat="1" applyFont="1" applyFill="1" applyBorder="1" applyAlignment="1" applyProtection="1">
      <alignment vertical="center"/>
      <protection/>
    </xf>
    <xf numFmtId="0" fontId="9" fillId="0" borderId="45" xfId="22" applyFont="1" applyFill="1" applyBorder="1" applyAlignment="1" applyProtection="1">
      <alignment horizontal="center" vertical="distributed" textRotation="255"/>
      <protection/>
    </xf>
    <xf numFmtId="3" fontId="9" fillId="0" borderId="0" xfId="22" applyNumberFormat="1" applyFont="1" applyFill="1" applyBorder="1" applyAlignment="1" applyProtection="1">
      <alignment vertical="center"/>
      <protection/>
    </xf>
    <xf numFmtId="37" fontId="9" fillId="0" borderId="19" xfId="22" applyNumberFormat="1" applyFont="1" applyFill="1" applyBorder="1" applyAlignment="1" applyProtection="1" quotePrefix="1">
      <alignment horizontal="center" vertical="center"/>
      <protection/>
    </xf>
    <xf numFmtId="182" fontId="9" fillId="0" borderId="0" xfId="22" applyNumberFormat="1" applyFont="1" applyFill="1" applyBorder="1" applyAlignment="1" applyProtection="1" quotePrefix="1">
      <alignment horizontal="left" vertical="center"/>
      <protection/>
    </xf>
    <xf numFmtId="3" fontId="9" fillId="0" borderId="0" xfId="22" applyNumberFormat="1" applyFont="1" applyFill="1" applyBorder="1" applyAlignment="1" applyProtection="1" quotePrefix="1">
      <alignment horizontal="right" vertical="center"/>
      <protection/>
    </xf>
    <xf numFmtId="182" fontId="9" fillId="0" borderId="0" xfId="22" applyNumberFormat="1" applyFont="1" applyFill="1" applyBorder="1" applyAlignment="1" applyProtection="1" quotePrefix="1">
      <alignment horizontal="right" vertical="center"/>
      <protection/>
    </xf>
    <xf numFmtId="37" fontId="9" fillId="0" borderId="58" xfId="22" applyNumberFormat="1" applyFont="1" applyFill="1" applyBorder="1" applyAlignment="1" applyProtection="1">
      <alignment vertical="center"/>
      <protection/>
    </xf>
    <xf numFmtId="39" fontId="9" fillId="0" borderId="21" xfId="22" applyNumberFormat="1" applyFont="1" applyFill="1" applyBorder="1" applyAlignment="1" applyProtection="1">
      <alignment vertical="center"/>
      <protection/>
    </xf>
    <xf numFmtId="3" fontId="9" fillId="0" borderId="21" xfId="22" applyNumberFormat="1" applyFont="1" applyFill="1" applyBorder="1" applyAlignment="1" applyProtection="1">
      <alignment vertical="center"/>
      <protection/>
    </xf>
    <xf numFmtId="37" fontId="9" fillId="0" borderId="23" xfId="22" applyNumberFormat="1" applyFont="1" applyFill="1" applyBorder="1" applyAlignment="1" applyProtection="1" quotePrefix="1">
      <alignment horizontal="center" vertical="center"/>
      <protection/>
    </xf>
    <xf numFmtId="182" fontId="9" fillId="0" borderId="0" xfId="22" applyNumberFormat="1" applyFont="1" applyFill="1" applyBorder="1" applyAlignment="1" applyProtection="1">
      <alignment horizontal="right" vertical="center"/>
      <protection/>
    </xf>
    <xf numFmtId="0" fontId="9" fillId="0" borderId="59" xfId="22" applyFont="1" applyFill="1" applyBorder="1" applyAlignment="1" applyProtection="1">
      <alignment horizontal="center" vertical="center"/>
      <protection/>
    </xf>
    <xf numFmtId="0" fontId="9" fillId="0" borderId="35" xfId="22" applyFont="1" applyFill="1" applyBorder="1" applyAlignment="1" applyProtection="1">
      <alignment horizontal="left" vertical="center"/>
      <protection/>
    </xf>
    <xf numFmtId="39" fontId="9" fillId="0" borderId="36" xfId="22" applyNumberFormat="1" applyFont="1" applyFill="1" applyBorder="1" applyAlignment="1" applyProtection="1">
      <alignment vertical="center"/>
      <protection/>
    </xf>
    <xf numFmtId="3" fontId="9" fillId="0" borderId="36" xfId="22" applyNumberFormat="1" applyFont="1" applyFill="1" applyBorder="1" applyAlignment="1" applyProtection="1">
      <alignment vertical="center"/>
      <protection/>
    </xf>
    <xf numFmtId="37" fontId="9" fillId="0" borderId="60" xfId="22" applyNumberFormat="1" applyFont="1" applyFill="1" applyBorder="1" applyAlignment="1" applyProtection="1" quotePrefix="1">
      <alignment horizontal="center" vertical="center"/>
      <protection/>
    </xf>
    <xf numFmtId="37" fontId="9" fillId="0" borderId="61" xfId="22" applyNumberFormat="1" applyFont="1" applyFill="1" applyBorder="1" applyAlignment="1" applyProtection="1">
      <alignment vertical="center"/>
      <protection/>
    </xf>
    <xf numFmtId="183" fontId="9" fillId="0" borderId="21" xfId="22" applyNumberFormat="1" applyFont="1" applyFill="1" applyBorder="1" applyAlignment="1" applyProtection="1">
      <alignment horizontal="left" vertical="center"/>
      <protection locked="0"/>
    </xf>
    <xf numFmtId="0" fontId="16" fillId="0" borderId="1" xfId="22" applyFont="1" applyFill="1" applyBorder="1" applyAlignment="1" applyProtection="1" quotePrefix="1">
      <alignment horizontal="left" vertical="center"/>
      <protection/>
    </xf>
    <xf numFmtId="0" fontId="16" fillId="0" borderId="2" xfId="22" applyFont="1" applyFill="1" applyBorder="1" applyAlignment="1" applyProtection="1">
      <alignment vertical="center"/>
      <protection/>
    </xf>
    <xf numFmtId="0" fontId="16" fillId="0" borderId="5" xfId="22" applyFont="1" applyFill="1" applyBorder="1" applyAlignment="1" applyProtection="1">
      <alignment vertical="center"/>
      <protection/>
    </xf>
    <xf numFmtId="0" fontId="9" fillId="0" borderId="5" xfId="22" applyFont="1" applyFill="1" applyBorder="1" applyAlignment="1" applyProtection="1" quotePrefix="1">
      <alignment horizontal="center" vertical="center"/>
      <protection/>
    </xf>
    <xf numFmtId="0" fontId="9" fillId="2" borderId="20" xfId="22" applyFont="1" applyFill="1" applyBorder="1" applyAlignment="1" applyProtection="1">
      <alignment vertical="center"/>
      <protection/>
    </xf>
    <xf numFmtId="0" fontId="9" fillId="2" borderId="21" xfId="22" applyFont="1" applyFill="1" applyBorder="1" applyAlignment="1" applyProtection="1">
      <alignment vertical="center"/>
      <protection/>
    </xf>
    <xf numFmtId="0" fontId="9" fillId="2" borderId="24" xfId="22" applyFont="1" applyFill="1" applyBorder="1" applyAlignment="1" applyProtection="1">
      <alignment vertical="center"/>
      <protection/>
    </xf>
    <xf numFmtId="0" fontId="9" fillId="2" borderId="27" xfId="22" applyFont="1" applyFill="1" applyBorder="1" applyAlignment="1" applyProtection="1">
      <alignment vertical="center"/>
      <protection/>
    </xf>
    <xf numFmtId="0" fontId="9" fillId="2" borderId="0" xfId="22" applyFont="1" applyFill="1" applyBorder="1" applyAlignment="1" applyProtection="1">
      <alignment vertical="center"/>
      <protection/>
    </xf>
    <xf numFmtId="0" fontId="9" fillId="2" borderId="28" xfId="22" applyFont="1" applyFill="1" applyBorder="1" applyAlignment="1" applyProtection="1">
      <alignment vertical="center"/>
      <protection/>
    </xf>
    <xf numFmtId="0" fontId="9" fillId="2" borderId="29" xfId="22" applyFont="1" applyFill="1" applyBorder="1" applyAlignment="1" applyProtection="1">
      <alignment vertical="center"/>
      <protection/>
    </xf>
    <xf numFmtId="0" fontId="9" fillId="2" borderId="26" xfId="22" applyFont="1" applyFill="1" applyBorder="1" applyAlignment="1" applyProtection="1">
      <alignment vertical="center"/>
      <protection/>
    </xf>
    <xf numFmtId="0" fontId="9" fillId="2" borderId="30" xfId="22" applyFont="1" applyFill="1" applyBorder="1" applyAlignment="1" applyProtection="1">
      <alignment vertical="center"/>
      <protection/>
    </xf>
    <xf numFmtId="0" fontId="17" fillId="2" borderId="27" xfId="22" applyFont="1" applyFill="1" applyBorder="1" applyAlignment="1" applyProtection="1">
      <alignment vertical="center"/>
      <protection/>
    </xf>
    <xf numFmtId="0" fontId="17" fillId="2" borderId="0" xfId="22" applyFont="1" applyFill="1" applyBorder="1" applyAlignment="1" applyProtection="1">
      <alignment vertical="center"/>
      <protection/>
    </xf>
    <xf numFmtId="0" fontId="17" fillId="2" borderId="28" xfId="22" applyFont="1" applyFill="1" applyBorder="1" applyAlignment="1" applyProtection="1">
      <alignment vertical="center"/>
      <protection/>
    </xf>
    <xf numFmtId="0" fontId="17" fillId="2" borderId="35" xfId="22" applyFont="1" applyFill="1" applyBorder="1" applyAlignment="1" applyProtection="1">
      <alignment vertical="center"/>
      <protection/>
    </xf>
    <xf numFmtId="0" fontId="17" fillId="2" borderId="36" xfId="22" applyFont="1" applyFill="1" applyBorder="1" applyAlignment="1" applyProtection="1">
      <alignment vertical="center"/>
      <protection/>
    </xf>
    <xf numFmtId="0" fontId="17" fillId="2" borderId="37" xfId="22" applyFont="1" applyFill="1" applyBorder="1" applyAlignment="1" applyProtection="1">
      <alignment vertical="center"/>
      <protection/>
    </xf>
    <xf numFmtId="0" fontId="9" fillId="0" borderId="0" xfId="23" applyFont="1" applyAlignment="1">
      <alignment vertical="center"/>
      <protection/>
    </xf>
    <xf numFmtId="37" fontId="9" fillId="0" borderId="0" xfId="23" applyNumberFormat="1" applyFont="1" applyAlignment="1">
      <alignment vertical="center"/>
      <protection/>
    </xf>
    <xf numFmtId="0" fontId="14" fillId="0" borderId="0" xfId="21" applyFont="1" applyBorder="1" applyAlignment="1" applyProtection="1" quotePrefix="1">
      <alignment horizontal="left" vertical="center"/>
      <protection/>
    </xf>
    <xf numFmtId="0" fontId="9" fillId="0" borderId="0" xfId="23" applyFont="1" applyBorder="1" applyAlignment="1">
      <alignment vertical="center"/>
      <protection/>
    </xf>
    <xf numFmtId="0" fontId="9" fillId="0" borderId="0" xfId="23" applyFont="1" applyBorder="1" applyAlignment="1" applyProtection="1">
      <alignment horizontal="right" vertical="center"/>
      <protection/>
    </xf>
    <xf numFmtId="0" fontId="9" fillId="0" borderId="43" xfId="23" applyFont="1" applyFill="1" applyBorder="1" applyAlignment="1" applyProtection="1">
      <alignment horizontal="center" vertical="center"/>
      <protection/>
    </xf>
    <xf numFmtId="0" fontId="9" fillId="0" borderId="43" xfId="23" applyFont="1" applyFill="1" applyBorder="1" applyAlignment="1">
      <alignment vertical="center"/>
      <protection/>
    </xf>
    <xf numFmtId="0" fontId="9" fillId="0" borderId="52" xfId="23" applyFont="1" applyFill="1" applyBorder="1" applyAlignment="1">
      <alignment vertical="center"/>
      <protection/>
    </xf>
    <xf numFmtId="0" fontId="9" fillId="0" borderId="54" xfId="23" applyFont="1" applyFill="1" applyBorder="1" applyAlignment="1">
      <alignment vertical="center"/>
      <protection/>
    </xf>
    <xf numFmtId="0" fontId="9" fillId="0" borderId="27" xfId="23" applyFont="1" applyFill="1" applyBorder="1" applyAlignment="1">
      <alignment vertical="center"/>
      <protection/>
    </xf>
    <xf numFmtId="0" fontId="9" fillId="0" borderId="23" xfId="23" applyFont="1" applyFill="1" applyBorder="1" applyAlignment="1" applyProtection="1" quotePrefix="1">
      <alignment horizontal="center" vertical="center"/>
      <protection/>
    </xf>
    <xf numFmtId="0" fontId="9" fillId="0" borderId="0" xfId="23" applyFont="1" applyFill="1" applyBorder="1" applyAlignment="1">
      <alignment vertical="center"/>
      <protection/>
    </xf>
    <xf numFmtId="0" fontId="9" fillId="0" borderId="29" xfId="23" applyFont="1" applyFill="1" applyBorder="1" applyAlignment="1">
      <alignment vertical="center"/>
      <protection/>
    </xf>
    <xf numFmtId="0" fontId="9" fillId="0" borderId="4" xfId="23" applyFont="1" applyFill="1" applyBorder="1" applyAlignment="1" applyProtection="1" quotePrefix="1">
      <alignment horizontal="center" vertical="center"/>
      <protection/>
    </xf>
    <xf numFmtId="0" fontId="9" fillId="0" borderId="26" xfId="23" applyFont="1" applyFill="1" applyBorder="1" applyAlignment="1">
      <alignment vertical="center"/>
      <protection/>
    </xf>
    <xf numFmtId="37" fontId="9" fillId="0" borderId="6" xfId="23" applyNumberFormat="1" applyFont="1" applyFill="1" applyBorder="1" applyAlignment="1" applyProtection="1">
      <alignment vertical="center"/>
      <protection locked="0"/>
    </xf>
    <xf numFmtId="37" fontId="11" fillId="0" borderId="6" xfId="23" applyNumberFormat="1" applyFont="1" applyFill="1" applyBorder="1" applyAlignment="1" applyProtection="1">
      <alignment vertical="center"/>
      <protection hidden="1"/>
    </xf>
    <xf numFmtId="37" fontId="9" fillId="0" borderId="62" xfId="23" applyNumberFormat="1" applyFont="1" applyFill="1" applyBorder="1" applyAlignment="1" applyProtection="1">
      <alignment vertical="center"/>
      <protection locked="0"/>
    </xf>
    <xf numFmtId="37" fontId="11" fillId="0" borderId="63" xfId="23" applyNumberFormat="1" applyFont="1" applyFill="1" applyBorder="1" applyAlignment="1" applyProtection="1">
      <alignment vertical="center"/>
      <protection hidden="1"/>
    </xf>
    <xf numFmtId="37" fontId="11" fillId="0" borderId="64" xfId="23" applyNumberFormat="1" applyFont="1" applyFill="1" applyBorder="1" applyAlignment="1" applyProtection="1">
      <alignment vertical="center"/>
      <protection hidden="1"/>
    </xf>
    <xf numFmtId="0" fontId="9" fillId="0" borderId="43" xfId="0" applyFont="1" applyBorder="1" applyAlignment="1" applyProtection="1">
      <alignment horizontal="center" vertical="center" shrinkToFit="1"/>
      <protection/>
    </xf>
    <xf numFmtId="0" fontId="9" fillId="0" borderId="42" xfId="0" applyFont="1" applyBorder="1" applyAlignment="1" applyProtection="1">
      <alignment horizontal="center" vertical="center" shrinkToFit="1"/>
      <protection/>
    </xf>
    <xf numFmtId="0" fontId="9" fillId="0" borderId="65" xfId="0" applyFont="1" applyBorder="1" applyAlignment="1">
      <alignment vertical="center"/>
    </xf>
    <xf numFmtId="0" fontId="9" fillId="0" borderId="50" xfId="0" applyFont="1" applyBorder="1" applyAlignment="1">
      <alignment vertical="center"/>
    </xf>
    <xf numFmtId="0" fontId="9" fillId="0" borderId="66" xfId="0" applyFont="1" applyBorder="1" applyAlignment="1">
      <alignment horizontal="center" vertical="center" shrinkToFit="1"/>
    </xf>
    <xf numFmtId="0" fontId="9" fillId="0" borderId="63" xfId="0" applyFont="1" applyBorder="1" applyAlignment="1" applyProtection="1">
      <alignment horizontal="center" vertical="center"/>
      <protection/>
    </xf>
    <xf numFmtId="0" fontId="9" fillId="0" borderId="50" xfId="0" applyFont="1" applyBorder="1" applyAlignment="1" applyProtection="1">
      <alignment vertical="center"/>
      <protection/>
    </xf>
    <xf numFmtId="0" fontId="9" fillId="0" borderId="66" xfId="0" applyFont="1" applyBorder="1" applyAlignment="1" applyProtection="1">
      <alignment horizontal="center" vertical="center" shrinkToFit="1"/>
      <protection/>
    </xf>
    <xf numFmtId="0" fontId="9" fillId="0" borderId="52" xfId="0" applyFont="1" applyBorder="1" applyAlignment="1" applyProtection="1">
      <alignment horizontal="center" vertical="center" wrapText="1" shrinkToFit="1"/>
      <protection/>
    </xf>
    <xf numFmtId="0" fontId="9" fillId="0" borderId="52" xfId="0" applyFont="1" applyBorder="1" applyAlignment="1" applyProtection="1">
      <alignment horizontal="center" vertical="center" shrinkToFit="1"/>
      <protection/>
    </xf>
    <xf numFmtId="38" fontId="11" fillId="0" borderId="63" xfId="17" applyFont="1" applyBorder="1" applyAlignment="1" applyProtection="1">
      <alignment horizontal="right" vertical="center" shrinkToFit="1"/>
      <protection locked="0"/>
    </xf>
    <xf numFmtId="0" fontId="9" fillId="0" borderId="67" xfId="0" applyFont="1" applyBorder="1" applyAlignment="1" applyProtection="1">
      <alignment vertical="center" shrinkToFit="1"/>
      <protection/>
    </xf>
    <xf numFmtId="0" fontId="9" fillId="0" borderId="67" xfId="0" applyFont="1" applyBorder="1" applyAlignment="1" applyProtection="1">
      <alignment horizontal="center" vertical="center" shrinkToFit="1"/>
      <protection/>
    </xf>
    <xf numFmtId="178" fontId="9" fillId="0" borderId="63" xfId="17" applyNumberFormat="1" applyFont="1" applyBorder="1" applyAlignment="1" applyProtection="1">
      <alignment vertical="center" shrinkToFit="1"/>
      <protection/>
    </xf>
    <xf numFmtId="0" fontId="9" fillId="0" borderId="0" xfId="28" applyFont="1" applyAlignment="1" applyProtection="1" quotePrefix="1">
      <alignment vertical="center"/>
      <protection/>
    </xf>
    <xf numFmtId="0" fontId="9" fillId="0" borderId="0" xfId="29" applyFont="1" applyAlignment="1" applyProtection="1">
      <alignment horizontal="left" vertical="center"/>
      <protection/>
    </xf>
    <xf numFmtId="0" fontId="9" fillId="0" borderId="0" xfId="29" applyFont="1" applyAlignment="1" applyProtection="1">
      <alignment vertical="center"/>
      <protection/>
    </xf>
    <xf numFmtId="0" fontId="14" fillId="0" borderId="36" xfId="29" applyFont="1" applyAlignment="1" applyProtection="1" quotePrefix="1">
      <alignment horizontal="left" vertical="center"/>
      <protection/>
    </xf>
    <xf numFmtId="0" fontId="9" fillId="0" borderId="36" xfId="29" applyFont="1" applyBorder="1" applyAlignment="1" applyProtection="1">
      <alignment vertical="center"/>
      <protection/>
    </xf>
    <xf numFmtId="0" fontId="9" fillId="0" borderId="36" xfId="29" applyFont="1" applyBorder="1" applyAlignment="1" applyProtection="1">
      <alignment horizontal="left" vertical="center"/>
      <protection/>
    </xf>
    <xf numFmtId="0" fontId="9" fillId="0" borderId="0" xfId="29" applyFont="1" applyAlignment="1" applyProtection="1">
      <alignment horizontal="right" vertical="center"/>
      <protection/>
    </xf>
    <xf numFmtId="0" fontId="9" fillId="0" borderId="45" xfId="29" applyFont="1" applyFill="1" applyBorder="1" applyAlignment="1" applyProtection="1" quotePrefix="1">
      <alignment horizontal="center" vertical="center"/>
      <protection/>
    </xf>
    <xf numFmtId="0" fontId="9" fillId="0" borderId="4" xfId="29" applyFont="1" applyFill="1" applyBorder="1" applyAlignment="1" applyProtection="1">
      <alignment horizontal="center" vertical="center"/>
      <protection/>
    </xf>
    <xf numFmtId="0" fontId="9" fillId="0" borderId="28" xfId="29" applyFont="1" applyBorder="1" applyAlignment="1" applyProtection="1">
      <alignment horizontal="left" vertical="center" shrinkToFit="1"/>
      <protection locked="0"/>
    </xf>
    <xf numFmtId="0" fontId="9" fillId="0" borderId="45" xfId="29" applyFont="1" applyFill="1" applyBorder="1" applyAlignment="1" applyProtection="1">
      <alignment horizontal="center" vertical="center"/>
      <protection/>
    </xf>
    <xf numFmtId="0" fontId="9" fillId="0" borderId="25" xfId="29" applyFont="1" applyFill="1" applyBorder="1" applyAlignment="1" applyProtection="1">
      <alignment horizontal="center" vertical="center"/>
      <protection/>
    </xf>
    <xf numFmtId="0" fontId="9" fillId="0" borderId="37" xfId="29" applyFont="1" applyBorder="1" applyAlignment="1" applyProtection="1">
      <alignment horizontal="left" vertical="center" shrinkToFit="1"/>
      <protection locked="0"/>
    </xf>
    <xf numFmtId="0" fontId="9" fillId="0" borderId="0" xfId="24" applyFont="1" applyFill="1" applyBorder="1" applyAlignment="1" applyProtection="1" quotePrefix="1">
      <alignment horizontal="left"/>
      <protection/>
    </xf>
    <xf numFmtId="0" fontId="9" fillId="0" borderId="0" xfId="24" applyFont="1" applyFill="1" applyBorder="1" applyProtection="1">
      <alignment/>
      <protection/>
    </xf>
    <xf numFmtId="37" fontId="9" fillId="0" borderId="0" xfId="29" applyNumberFormat="1" applyFont="1" applyAlignment="1" applyProtection="1">
      <alignment vertical="center"/>
      <protection/>
    </xf>
    <xf numFmtId="0" fontId="9" fillId="0" borderId="0" xfId="29" applyFont="1" applyAlignment="1" applyProtection="1">
      <alignment horizontal="center" vertical="center"/>
      <protection/>
    </xf>
    <xf numFmtId="0" fontId="9" fillId="0" borderId="68" xfId="29" applyFont="1" applyFill="1" applyBorder="1" applyAlignment="1" applyProtection="1">
      <alignment horizontal="center" vertical="center"/>
      <protection/>
    </xf>
    <xf numFmtId="0" fontId="9" fillId="0" borderId="60" xfId="29" applyFont="1" applyFill="1" applyBorder="1" applyAlignment="1" applyProtection="1">
      <alignment horizontal="center" vertical="center"/>
      <protection/>
    </xf>
    <xf numFmtId="0" fontId="7" fillId="0" borderId="0" xfId="28" applyFont="1" applyFill="1" applyAlignment="1" applyProtection="1" quotePrefix="1">
      <alignment horizontal="left" vertical="center"/>
      <protection/>
    </xf>
    <xf numFmtId="0" fontId="7" fillId="0" borderId="0" xfId="28" applyFont="1" applyFill="1" applyAlignment="1" applyProtection="1">
      <alignment vertical="center"/>
      <protection/>
    </xf>
    <xf numFmtId="0" fontId="14" fillId="0" borderId="0" xfId="25" applyFont="1" applyFill="1" applyAlignment="1" applyProtection="1" quotePrefix="1">
      <alignment horizontal="left" vertical="center"/>
      <protection/>
    </xf>
    <xf numFmtId="0" fontId="9" fillId="0" borderId="36" xfId="29" applyFont="1" applyFill="1" applyBorder="1" applyAlignment="1" applyProtection="1">
      <alignment horizontal="right" vertical="center"/>
      <protection/>
    </xf>
    <xf numFmtId="0" fontId="9" fillId="0" borderId="39" xfId="28" applyFont="1" applyFill="1" applyBorder="1" applyAlignment="1" applyProtection="1">
      <alignment vertical="center"/>
      <protection/>
    </xf>
    <xf numFmtId="0" fontId="9" fillId="0" borderId="43" xfId="28" applyFont="1" applyFill="1" applyBorder="1" applyAlignment="1" applyProtection="1">
      <alignment vertical="center"/>
      <protection/>
    </xf>
    <xf numFmtId="0" fontId="9" fillId="0" borderId="69" xfId="28" applyFont="1" applyFill="1" applyBorder="1" applyAlignment="1" applyProtection="1">
      <alignment vertical="center"/>
      <protection/>
    </xf>
    <xf numFmtId="0" fontId="9" fillId="0" borderId="19" xfId="28" applyFont="1" applyFill="1" applyBorder="1" applyAlignment="1" applyProtection="1">
      <alignment vertical="center"/>
      <protection/>
    </xf>
    <xf numFmtId="0" fontId="9" fillId="0" borderId="26" xfId="28" applyFont="1" applyFill="1" applyBorder="1" applyAlignment="1" applyProtection="1">
      <alignment horizontal="centerContinuous" vertical="center"/>
      <protection/>
    </xf>
    <xf numFmtId="0" fontId="9" fillId="0" borderId="25" xfId="28" applyFont="1" applyFill="1" applyBorder="1" applyAlignment="1" applyProtection="1">
      <alignment vertical="center"/>
      <protection/>
    </xf>
    <xf numFmtId="0" fontId="9" fillId="0" borderId="29" xfId="28" applyFont="1" applyFill="1" applyBorder="1" applyAlignment="1" applyProtection="1" quotePrefix="1">
      <alignment horizontal="centerContinuous" vertical="center"/>
      <protection/>
    </xf>
    <xf numFmtId="0" fontId="9" fillId="0" borderId="4" xfId="28" applyFont="1" applyFill="1" applyBorder="1" applyAlignment="1" applyProtection="1">
      <alignment vertical="center"/>
      <protection/>
    </xf>
    <xf numFmtId="182" fontId="9" fillId="0" borderId="26" xfId="28" applyNumberFormat="1" applyFont="1" applyFill="1" applyBorder="1" applyAlignment="1" applyProtection="1">
      <alignment horizontal="center" vertical="center"/>
      <protection/>
    </xf>
    <xf numFmtId="182" fontId="9" fillId="0" borderId="6" xfId="28" applyNumberFormat="1" applyFont="1" applyFill="1" applyBorder="1" applyAlignment="1" applyProtection="1">
      <alignment horizontal="center" vertical="center"/>
      <protection/>
    </xf>
    <xf numFmtId="0" fontId="9" fillId="0" borderId="29" xfId="28" applyFont="1" applyFill="1" applyBorder="1" applyAlignment="1" applyProtection="1" quotePrefix="1">
      <alignment horizontal="center" vertical="center"/>
      <protection/>
    </xf>
    <xf numFmtId="0" fontId="9" fillId="0" borderId="6" xfId="28" applyFont="1" applyFill="1" applyBorder="1" applyAlignment="1" applyProtection="1">
      <alignment horizontal="center" vertical="center"/>
      <protection/>
    </xf>
    <xf numFmtId="0" fontId="9" fillId="0" borderId="45" xfId="28" applyFont="1" applyFill="1" applyBorder="1" applyAlignment="1" applyProtection="1">
      <alignment horizontal="center" vertical="center"/>
      <protection/>
    </xf>
    <xf numFmtId="0" fontId="9" fillId="0" borderId="27" xfId="28" applyFont="1" applyFill="1" applyBorder="1" applyAlignment="1" applyProtection="1">
      <alignment horizontal="center" vertical="center"/>
      <protection/>
    </xf>
    <xf numFmtId="0" fontId="9" fillId="0" borderId="33" xfId="28" applyFont="1" applyFill="1" applyBorder="1" applyAlignment="1" applyProtection="1">
      <alignment horizontal="center" vertical="center"/>
      <protection hidden="1"/>
    </xf>
    <xf numFmtId="0" fontId="9" fillId="0" borderId="4" xfId="28" applyFont="1" applyFill="1" applyBorder="1" applyAlignment="1" applyProtection="1">
      <alignment horizontal="center" vertical="center"/>
      <protection hidden="1"/>
    </xf>
    <xf numFmtId="0" fontId="9" fillId="0" borderId="29" xfId="28" applyFont="1" applyFill="1" applyBorder="1" applyAlignment="1" applyProtection="1">
      <alignment vertical="center"/>
      <protection/>
    </xf>
    <xf numFmtId="0" fontId="9" fillId="0" borderId="29" xfId="28" applyFont="1" applyFill="1" applyBorder="1" applyAlignment="1" applyProtection="1">
      <alignment horizontal="center" vertical="center"/>
      <protection/>
    </xf>
    <xf numFmtId="0" fontId="9" fillId="0" borderId="0" xfId="28" applyFont="1" applyFill="1" applyBorder="1" applyAlignment="1" applyProtection="1">
      <alignment vertical="center"/>
      <protection/>
    </xf>
    <xf numFmtId="0" fontId="9" fillId="0" borderId="68" xfId="28" applyFont="1" applyFill="1" applyBorder="1" applyAlignment="1" applyProtection="1">
      <alignment horizontal="center" vertical="center"/>
      <protection/>
    </xf>
    <xf numFmtId="37" fontId="9" fillId="0" borderId="36" xfId="28" applyNumberFormat="1" applyFont="1" applyFill="1" applyBorder="1" applyAlignment="1" applyProtection="1">
      <alignment vertical="center"/>
      <protection hidden="1"/>
    </xf>
    <xf numFmtId="0" fontId="9" fillId="0" borderId="60" xfId="28" applyFont="1" applyFill="1" applyBorder="1" applyAlignment="1" applyProtection="1">
      <alignment horizontal="center" vertical="center"/>
      <protection hidden="1"/>
    </xf>
    <xf numFmtId="0" fontId="9" fillId="0" borderId="38" xfId="26" applyFont="1" applyFill="1" applyBorder="1" applyAlignment="1" applyProtection="1">
      <alignment horizontal="center" vertical="center"/>
      <protection/>
    </xf>
    <xf numFmtId="0" fontId="9" fillId="0" borderId="70" xfId="28" applyFont="1" applyFill="1" applyBorder="1" applyAlignment="1" applyProtection="1">
      <alignment horizontal="center" vertical="center"/>
      <protection hidden="1"/>
    </xf>
    <xf numFmtId="0" fontId="9" fillId="0" borderId="45" xfId="26" applyFont="1" applyFill="1" applyBorder="1" applyAlignment="1" applyProtection="1">
      <alignment horizontal="center" vertical="center"/>
      <protection/>
    </xf>
    <xf numFmtId="0" fontId="9" fillId="0" borderId="45" xfId="28" applyFont="1" applyFill="1" applyBorder="1" applyAlignment="1" applyProtection="1">
      <alignment vertical="center"/>
      <protection/>
    </xf>
    <xf numFmtId="0" fontId="9" fillId="0" borderId="51" xfId="28" applyFont="1" applyFill="1" applyBorder="1" applyAlignment="1" applyProtection="1">
      <alignment vertical="center"/>
      <protection hidden="1"/>
    </xf>
    <xf numFmtId="0" fontId="9" fillId="0" borderId="35" xfId="28" applyFont="1" applyFill="1" applyBorder="1" applyAlignment="1" applyProtection="1">
      <alignment vertical="center"/>
      <protection locked="0"/>
    </xf>
    <xf numFmtId="0" fontId="9" fillId="0" borderId="71" xfId="28" applyFont="1" applyFill="1" applyBorder="1" applyAlignment="1" applyProtection="1">
      <alignment horizontal="left" vertical="center" shrinkToFit="1"/>
      <protection locked="0"/>
    </xf>
    <xf numFmtId="37" fontId="7" fillId="0" borderId="0" xfId="28" applyNumberFormat="1" applyFont="1" applyFill="1" applyAlignment="1" applyProtection="1">
      <alignment vertical="center"/>
      <protection/>
    </xf>
    <xf numFmtId="3" fontId="7" fillId="0" borderId="0" xfId="28" applyNumberFormat="1" applyFont="1" applyFill="1" applyAlignment="1" applyProtection="1">
      <alignment vertical="center"/>
      <protection/>
    </xf>
    <xf numFmtId="0" fontId="14" fillId="0" borderId="0" xfId="28" applyFont="1" applyFill="1" applyAlignment="1" applyProtection="1" quotePrefix="1">
      <alignment horizontal="left"/>
      <protection hidden="1"/>
    </xf>
    <xf numFmtId="0" fontId="7" fillId="0" borderId="0" xfId="28" applyFont="1" applyFill="1" applyProtection="1">
      <alignment/>
      <protection hidden="1"/>
    </xf>
    <xf numFmtId="0" fontId="14" fillId="0" borderId="0" xfId="25" applyFont="1" applyFill="1" applyAlignment="1" applyProtection="1" quotePrefix="1">
      <alignment horizontal="left" vertical="center"/>
      <protection hidden="1"/>
    </xf>
    <xf numFmtId="0" fontId="9" fillId="0" borderId="36" xfId="29" applyFont="1" applyFill="1" applyBorder="1" applyAlignment="1" applyProtection="1">
      <alignment horizontal="right" vertical="center"/>
      <protection hidden="1"/>
    </xf>
    <xf numFmtId="0" fontId="9" fillId="0" borderId="39" xfId="28" applyFont="1" applyFill="1" applyBorder="1" applyProtection="1">
      <alignment/>
      <protection hidden="1"/>
    </xf>
    <xf numFmtId="0" fontId="9" fillId="0" borderId="43" xfId="28" applyFont="1" applyFill="1" applyBorder="1" applyProtection="1">
      <alignment/>
      <protection hidden="1"/>
    </xf>
    <xf numFmtId="0" fontId="9" fillId="0" borderId="69" xfId="28" applyFont="1" applyFill="1" applyBorder="1" applyProtection="1">
      <alignment/>
      <protection hidden="1"/>
    </xf>
    <xf numFmtId="0" fontId="9" fillId="0" borderId="19" xfId="28" applyFont="1" applyFill="1" applyBorder="1" applyProtection="1">
      <alignment/>
      <protection hidden="1"/>
    </xf>
    <xf numFmtId="0" fontId="9" fillId="0" borderId="29" xfId="28" applyFont="1" applyFill="1" applyBorder="1" applyAlignment="1" applyProtection="1">
      <alignment horizontal="centerContinuous"/>
      <protection hidden="1"/>
    </xf>
    <xf numFmtId="0" fontId="9" fillId="0" borderId="26" xfId="28" applyFont="1" applyFill="1" applyBorder="1" applyAlignment="1" applyProtection="1">
      <alignment horizontal="centerContinuous"/>
      <protection hidden="1"/>
    </xf>
    <xf numFmtId="0" fontId="9" fillId="0" borderId="4" xfId="28" applyFont="1" applyFill="1" applyBorder="1" applyProtection="1">
      <alignment/>
      <protection hidden="1"/>
    </xf>
    <xf numFmtId="0" fontId="9" fillId="0" borderId="4" xfId="28" applyFont="1" applyFill="1" applyBorder="1" applyAlignment="1" applyProtection="1">
      <alignment horizontal="center"/>
      <protection hidden="1"/>
    </xf>
    <xf numFmtId="0" fontId="9" fillId="0" borderId="33" xfId="28" applyFont="1" applyFill="1" applyBorder="1" applyAlignment="1" applyProtection="1">
      <alignment horizontal="center"/>
      <protection hidden="1"/>
    </xf>
    <xf numFmtId="0" fontId="16" fillId="0" borderId="33" xfId="28" applyFont="1" applyFill="1" applyBorder="1" applyAlignment="1" applyProtection="1">
      <alignment horizontal="center"/>
      <protection hidden="1"/>
    </xf>
    <xf numFmtId="0" fontId="16" fillId="0" borderId="4" xfId="28" applyFont="1" applyFill="1" applyBorder="1" applyAlignment="1" applyProtection="1">
      <alignment horizontal="center"/>
      <protection hidden="1"/>
    </xf>
    <xf numFmtId="0" fontId="9" fillId="0" borderId="51" xfId="28" applyFont="1" applyFill="1" applyBorder="1" applyProtection="1">
      <alignment/>
      <protection hidden="1"/>
    </xf>
    <xf numFmtId="37" fontId="9" fillId="0" borderId="35" xfId="28" applyNumberFormat="1" applyFont="1" applyFill="1" applyBorder="1" applyAlignment="1" applyProtection="1">
      <alignment horizontal="left"/>
      <protection hidden="1"/>
    </xf>
    <xf numFmtId="37" fontId="9" fillId="0" borderId="36" xfId="28" applyNumberFormat="1" applyFont="1" applyFill="1" applyBorder="1" applyProtection="1">
      <alignment/>
      <protection hidden="1"/>
    </xf>
    <xf numFmtId="0" fontId="9" fillId="0" borderId="35" xfId="28" applyFont="1" applyFill="1" applyBorder="1" applyProtection="1">
      <alignment/>
      <protection locked="0"/>
    </xf>
    <xf numFmtId="0" fontId="9" fillId="0" borderId="71" xfId="28" applyFont="1" applyFill="1" applyBorder="1" applyAlignment="1" applyProtection="1">
      <alignment horizontal="left" shrinkToFit="1"/>
      <protection locked="0"/>
    </xf>
    <xf numFmtId="0" fontId="7" fillId="0" borderId="0" xfId="28" applyFont="1" applyFill="1" applyAlignment="1" applyProtection="1" quotePrefix="1">
      <alignment vertical="center"/>
      <protection hidden="1"/>
    </xf>
    <xf numFmtId="3" fontId="7" fillId="0" borderId="0" xfId="28" applyNumberFormat="1" applyFont="1" applyFill="1" applyProtection="1">
      <alignment/>
      <protection hidden="1"/>
    </xf>
    <xf numFmtId="37" fontId="7" fillId="0" borderId="0" xfId="17" applyNumberFormat="1" applyFont="1" applyFill="1" applyAlignment="1" applyProtection="1">
      <alignment/>
      <protection hidden="1"/>
    </xf>
    <xf numFmtId="0" fontId="9" fillId="0" borderId="4" xfId="28" applyFont="1" applyFill="1" applyBorder="1" applyAlignment="1" applyProtection="1" quotePrefix="1">
      <alignment horizontal="center" vertical="center"/>
      <protection/>
    </xf>
    <xf numFmtId="0" fontId="18" fillId="0" borderId="27" xfId="0" applyFont="1" applyBorder="1" applyAlignment="1" applyProtection="1">
      <alignment vertical="top"/>
      <protection locked="0"/>
    </xf>
    <xf numFmtId="0" fontId="18" fillId="0" borderId="20" xfId="0" applyFont="1" applyBorder="1" applyAlignment="1" applyProtection="1">
      <alignment vertical="top"/>
      <protection locked="0"/>
    </xf>
    <xf numFmtId="0" fontId="18" fillId="0" borderId="24" xfId="0" applyFont="1" applyBorder="1" applyAlignment="1" applyProtection="1">
      <alignment vertical="top" shrinkToFit="1"/>
      <protection locked="0"/>
    </xf>
    <xf numFmtId="0" fontId="18" fillId="0" borderId="27" xfId="0" applyFont="1" applyBorder="1" applyAlignment="1" applyProtection="1">
      <alignment vertical="top" shrinkToFit="1"/>
      <protection locked="0"/>
    </xf>
    <xf numFmtId="0" fontId="18" fillId="0" borderId="28" xfId="0" applyFont="1" applyBorder="1" applyAlignment="1" applyProtection="1">
      <alignment vertical="top" shrinkToFit="1"/>
      <protection locked="0"/>
    </xf>
    <xf numFmtId="0" fontId="18" fillId="0" borderId="29" xfId="0" applyFont="1" applyBorder="1" applyAlignment="1" applyProtection="1">
      <alignment vertical="top" shrinkToFit="1"/>
      <protection locked="0"/>
    </xf>
    <xf numFmtId="0" fontId="18" fillId="0" borderId="30" xfId="0" applyFont="1" applyBorder="1" applyAlignment="1" applyProtection="1">
      <alignment vertical="top" shrinkToFit="1"/>
      <protection locked="0"/>
    </xf>
    <xf numFmtId="0" fontId="18" fillId="0" borderId="20" xfId="0" applyFont="1" applyBorder="1" applyAlignment="1" applyProtection="1">
      <alignment vertical="top" shrinkToFit="1"/>
      <protection locked="0"/>
    </xf>
    <xf numFmtId="0" fontId="18" fillId="0" borderId="27" xfId="0" applyFont="1" applyBorder="1" applyAlignment="1" applyProtection="1">
      <alignment shrinkToFit="1"/>
      <protection locked="0"/>
    </xf>
    <xf numFmtId="0" fontId="18" fillId="0" borderId="28" xfId="0" applyFont="1" applyBorder="1" applyAlignment="1" applyProtection="1">
      <alignment shrinkToFit="1"/>
      <protection locked="0"/>
    </xf>
    <xf numFmtId="0" fontId="18" fillId="0" borderId="29" xfId="0" applyFont="1" applyBorder="1" applyAlignment="1" applyProtection="1">
      <alignment shrinkToFit="1"/>
      <protection locked="0"/>
    </xf>
    <xf numFmtId="0" fontId="18" fillId="0" borderId="30" xfId="0" applyFont="1" applyBorder="1" applyAlignment="1" applyProtection="1">
      <alignment shrinkToFit="1"/>
      <protection locked="0"/>
    </xf>
    <xf numFmtId="0" fontId="18" fillId="0" borderId="35" xfId="0" applyFont="1" applyBorder="1" applyAlignment="1" applyProtection="1">
      <alignment shrinkToFit="1"/>
      <protection locked="0"/>
    </xf>
    <xf numFmtId="0" fontId="18" fillId="0" borderId="37" xfId="0" applyFont="1" applyBorder="1" applyAlignment="1" applyProtection="1">
      <alignment shrinkToFit="1"/>
      <protection locked="0"/>
    </xf>
    <xf numFmtId="0" fontId="9" fillId="0" borderId="0" xfId="28" applyFont="1" applyBorder="1" applyAlignment="1" applyProtection="1">
      <alignment horizontal="left" vertical="center"/>
      <protection/>
    </xf>
    <xf numFmtId="0" fontId="20" fillId="0" borderId="36" xfId="28" applyFont="1" applyBorder="1" applyAlignment="1" applyProtection="1" quotePrefix="1">
      <alignment horizontal="left" vertical="center"/>
      <protection/>
    </xf>
    <xf numFmtId="0" fontId="9" fillId="0" borderId="36" xfId="28" applyFont="1" applyBorder="1" applyAlignment="1" applyProtection="1">
      <alignment horizontal="left" vertical="center"/>
      <protection/>
    </xf>
    <xf numFmtId="0" fontId="9" fillId="0" borderId="36" xfId="28" applyFont="1" applyBorder="1" applyAlignment="1" applyProtection="1">
      <alignment horizontal="right" vertical="center"/>
      <protection/>
    </xf>
    <xf numFmtId="0" fontId="14" fillId="0" borderId="0" xfId="28" applyFont="1" applyBorder="1" applyAlignment="1" applyProtection="1" quotePrefix="1">
      <alignment horizontal="left" vertical="center"/>
      <protection/>
    </xf>
    <xf numFmtId="0" fontId="9" fillId="0" borderId="0" xfId="0" applyFont="1" applyFill="1" applyAlignment="1" applyProtection="1">
      <alignment shrinkToFit="1"/>
      <protection/>
    </xf>
    <xf numFmtId="0" fontId="9" fillId="0" borderId="1" xfId="28" applyFont="1" applyFill="1" applyBorder="1" applyAlignment="1" applyProtection="1" quotePrefix="1">
      <alignment horizontal="center" vertical="center"/>
      <protection/>
    </xf>
    <xf numFmtId="0" fontId="9" fillId="0" borderId="62" xfId="28" applyFont="1" applyFill="1" applyBorder="1" applyAlignment="1" applyProtection="1" quotePrefix="1">
      <alignment horizontal="center" vertical="center"/>
      <protection/>
    </xf>
    <xf numFmtId="0" fontId="9" fillId="0" borderId="72" xfId="28" applyFont="1" applyFill="1" applyBorder="1" applyAlignment="1" applyProtection="1">
      <alignment horizontal="left" vertical="center" shrinkToFit="1"/>
      <protection locked="0"/>
    </xf>
    <xf numFmtId="0" fontId="9" fillId="0" borderId="47" xfId="28" applyFont="1" applyFill="1" applyBorder="1" applyAlignment="1" applyProtection="1">
      <alignment horizontal="left" vertical="center" shrinkToFit="1"/>
      <protection locked="0"/>
    </xf>
    <xf numFmtId="0" fontId="9" fillId="0" borderId="73" xfId="28" applyFont="1" applyFill="1" applyBorder="1" applyAlignment="1" applyProtection="1">
      <alignment horizontal="left" vertical="center" shrinkToFit="1"/>
      <protection locked="0"/>
    </xf>
    <xf numFmtId="0" fontId="9" fillId="0" borderId="74" xfId="28" applyFont="1" applyFill="1" applyBorder="1" applyAlignment="1" applyProtection="1">
      <alignment horizontal="center" vertical="center"/>
      <protection/>
    </xf>
    <xf numFmtId="0" fontId="14" fillId="0" borderId="0" xfId="28" applyFont="1" applyFill="1" applyBorder="1" applyAlignment="1" applyProtection="1" quotePrefix="1">
      <alignment horizontal="left" vertical="center"/>
      <protection/>
    </xf>
    <xf numFmtId="0" fontId="9" fillId="0" borderId="0" xfId="28" applyFont="1" applyFill="1" applyBorder="1" applyAlignment="1" applyProtection="1">
      <alignment horizontal="left" vertical="center"/>
      <protection/>
    </xf>
    <xf numFmtId="0" fontId="9" fillId="0" borderId="36" xfId="28" applyFont="1" applyFill="1" applyBorder="1" applyAlignment="1" applyProtection="1">
      <alignment horizontal="right" vertical="center"/>
      <protection/>
    </xf>
    <xf numFmtId="0" fontId="9" fillId="0" borderId="6" xfId="28" applyFont="1" applyFill="1" applyBorder="1" applyAlignment="1" applyProtection="1" quotePrefix="1">
      <alignment horizontal="center" vertical="center"/>
      <protection/>
    </xf>
    <xf numFmtId="0" fontId="9" fillId="0" borderId="75" xfId="28" applyFont="1" applyFill="1" applyBorder="1" applyAlignment="1" applyProtection="1" quotePrefix="1">
      <alignment horizontal="center" vertical="center"/>
      <protection/>
    </xf>
    <xf numFmtId="0" fontId="9" fillId="0" borderId="0" xfId="28" applyFont="1" applyFill="1" applyAlignment="1" applyProtection="1" quotePrefix="1">
      <alignment horizontal="left" vertical="center"/>
      <protection/>
    </xf>
    <xf numFmtId="0" fontId="9" fillId="0" borderId="0" xfId="28" applyFont="1" applyFill="1" applyAlignment="1" applyProtection="1">
      <alignment vertical="center"/>
      <protection/>
    </xf>
    <xf numFmtId="0" fontId="9" fillId="0" borderId="76" xfId="28" applyFont="1" applyFill="1" applyBorder="1" applyAlignment="1" applyProtection="1">
      <alignment horizontal="centerContinuous" vertical="center"/>
      <protection/>
    </xf>
    <xf numFmtId="0" fontId="9" fillId="0" borderId="52" xfId="28" applyFont="1" applyFill="1" applyBorder="1" applyAlignment="1" applyProtection="1">
      <alignment horizontal="centerContinuous" vertical="center"/>
      <protection/>
    </xf>
    <xf numFmtId="0" fontId="9" fillId="0" borderId="42" xfId="28" applyFont="1" applyFill="1" applyBorder="1" applyAlignment="1" applyProtection="1">
      <alignment horizontal="centerContinuous" vertical="center"/>
      <protection/>
    </xf>
    <xf numFmtId="0" fontId="9" fillId="0" borderId="25" xfId="28" applyFont="1" applyFill="1" applyBorder="1" applyAlignment="1" applyProtection="1" quotePrefix="1">
      <alignment horizontal="left" vertical="center"/>
      <protection/>
    </xf>
    <xf numFmtId="0" fontId="9" fillId="0" borderId="16" xfId="28" applyFont="1" applyFill="1" applyBorder="1" applyAlignment="1" applyProtection="1">
      <alignment horizontal="centerContinuous" vertical="center"/>
      <protection/>
    </xf>
    <xf numFmtId="0" fontId="9" fillId="0" borderId="4" xfId="28" applyFont="1" applyFill="1" applyBorder="1" applyAlignment="1" applyProtection="1" quotePrefix="1">
      <alignment horizontal="left" vertical="center"/>
      <protection/>
    </xf>
    <xf numFmtId="0" fontId="9" fillId="0" borderId="29" xfId="28" applyFont="1" applyFill="1" applyBorder="1" applyAlignment="1" applyProtection="1" quotePrefix="1">
      <alignment horizontal="left" vertical="center"/>
      <protection/>
    </xf>
    <xf numFmtId="186" fontId="9" fillId="0" borderId="29" xfId="28" applyNumberFormat="1" applyFont="1" applyFill="1" applyBorder="1" applyAlignment="1" applyProtection="1">
      <alignment horizontal="center" vertical="center" shrinkToFit="1"/>
      <protection/>
    </xf>
    <xf numFmtId="0" fontId="9" fillId="0" borderId="68" xfId="28" applyFont="1" applyBorder="1" applyAlignment="1" applyProtection="1" quotePrefix="1">
      <alignment horizontal="left" vertical="center"/>
      <protection/>
    </xf>
    <xf numFmtId="0" fontId="9" fillId="0" borderId="36" xfId="28" applyFont="1" applyBorder="1" applyAlignment="1" applyProtection="1">
      <alignment horizontal="centerContinuous" vertical="center"/>
      <protection/>
    </xf>
    <xf numFmtId="0" fontId="9" fillId="0" borderId="51" xfId="28" applyFont="1" applyBorder="1" applyAlignment="1" applyProtection="1">
      <alignment horizontal="centerContinuous" vertical="center"/>
      <protection/>
    </xf>
    <xf numFmtId="0" fontId="6" fillId="0" borderId="77" xfId="0" applyFont="1" applyBorder="1" applyAlignment="1" applyProtection="1">
      <alignment horizontal="center" vertical="center"/>
      <protection/>
    </xf>
    <xf numFmtId="0" fontId="6" fillId="0" borderId="72" xfId="0" applyFont="1" applyBorder="1" applyAlignment="1" applyProtection="1">
      <alignment horizontal="center" vertical="center"/>
      <protection/>
    </xf>
    <xf numFmtId="0" fontId="12" fillId="0" borderId="6" xfId="0" applyFont="1" applyBorder="1" applyAlignment="1" applyProtection="1">
      <alignment horizontal="center" vertical="center"/>
      <protection/>
    </xf>
    <xf numFmtId="0" fontId="6" fillId="0" borderId="0"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9" fillId="0" borderId="63" xfId="0" applyFont="1" applyBorder="1" applyAlignment="1" applyProtection="1">
      <alignment vertical="center" wrapText="1"/>
      <protection locked="0"/>
    </xf>
    <xf numFmtId="0" fontId="9" fillId="0" borderId="6" xfId="0" applyFont="1" applyBorder="1" applyAlignment="1" applyProtection="1">
      <alignment horizontal="center" vertical="center" wrapText="1"/>
      <protection locked="0"/>
    </xf>
    <xf numFmtId="0" fontId="9" fillId="0" borderId="0" xfId="0" applyFont="1" applyBorder="1" applyAlignment="1" applyProtection="1">
      <alignment vertical="center" textRotation="255"/>
      <protection/>
    </xf>
    <xf numFmtId="0" fontId="9" fillId="0" borderId="0" xfId="0" applyFont="1" applyBorder="1" applyAlignment="1" applyProtection="1">
      <alignment horizontal="center" vertical="center" textRotation="255"/>
      <protection/>
    </xf>
    <xf numFmtId="0" fontId="9" fillId="0" borderId="78" xfId="0" applyFont="1" applyBorder="1" applyAlignment="1" applyProtection="1">
      <alignment horizontal="center" vertical="center"/>
      <protection/>
    </xf>
    <xf numFmtId="0" fontId="14" fillId="0" borderId="0" xfId="0" applyFont="1" applyAlignment="1" applyProtection="1">
      <alignment vertical="center"/>
      <protection/>
    </xf>
    <xf numFmtId="0" fontId="9" fillId="0" borderId="0" xfId="0" applyFont="1" applyAlignment="1">
      <alignment vertical="center"/>
    </xf>
    <xf numFmtId="0" fontId="14" fillId="0" borderId="0" xfId="0" applyFont="1" applyAlignment="1">
      <alignment vertical="center"/>
    </xf>
    <xf numFmtId="0" fontId="9" fillId="0" borderId="0" xfId="0" applyFont="1" applyBorder="1" applyAlignment="1" applyProtection="1">
      <alignment vertical="center"/>
      <protection locked="0"/>
    </xf>
    <xf numFmtId="0" fontId="9" fillId="0" borderId="40" xfId="0" applyFont="1" applyBorder="1" applyAlignment="1" applyProtection="1">
      <alignment vertical="center"/>
      <protection/>
    </xf>
    <xf numFmtId="0" fontId="9" fillId="0" borderId="44" xfId="0" applyFont="1" applyBorder="1" applyAlignment="1" applyProtection="1">
      <alignment vertical="center"/>
      <protection/>
    </xf>
    <xf numFmtId="179" fontId="9" fillId="0" borderId="63" xfId="0" applyNumberFormat="1" applyFont="1" applyBorder="1" applyAlignment="1" applyProtection="1">
      <alignment vertical="center" shrinkToFit="1"/>
      <protection/>
    </xf>
    <xf numFmtId="0" fontId="9" fillId="0" borderId="6" xfId="0" applyFont="1" applyBorder="1" applyAlignment="1" applyProtection="1">
      <alignment horizontal="center" vertical="center" shrinkToFit="1"/>
      <protection locked="0"/>
    </xf>
    <xf numFmtId="0" fontId="9" fillId="0" borderId="63" xfId="0" applyFont="1" applyBorder="1" applyAlignment="1" applyProtection="1">
      <alignment horizontal="center" vertical="center" shrinkToFit="1"/>
      <protection locked="0"/>
    </xf>
    <xf numFmtId="0" fontId="22"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9" fillId="0" borderId="17" xfId="22" applyFont="1" applyFill="1" applyBorder="1" applyAlignment="1" applyProtection="1">
      <alignment horizontal="right" vertical="center"/>
      <protection locked="0"/>
    </xf>
    <xf numFmtId="0" fontId="9" fillId="0" borderId="0" xfId="0" applyFont="1" applyAlignment="1" applyProtection="1">
      <alignment/>
      <protection hidden="1"/>
    </xf>
    <xf numFmtId="0" fontId="9" fillId="0" borderId="6" xfId="0" applyFont="1" applyBorder="1" applyAlignment="1" applyProtection="1">
      <alignment horizontal="center" vertical="center"/>
      <protection hidden="1"/>
    </xf>
    <xf numFmtId="0" fontId="9" fillId="0" borderId="0" xfId="0" applyFont="1" applyAlignment="1" applyProtection="1">
      <alignment vertical="center"/>
      <protection hidden="1"/>
    </xf>
    <xf numFmtId="0" fontId="9" fillId="0" borderId="23" xfId="0" applyFont="1" applyBorder="1" applyAlignment="1" applyProtection="1">
      <alignment vertical="center"/>
      <protection hidden="1"/>
    </xf>
    <xf numFmtId="0" fontId="9" fillId="0" borderId="6" xfId="0" applyFont="1" applyBorder="1" applyAlignment="1" applyProtection="1">
      <alignment vertical="center"/>
      <protection hidden="1"/>
    </xf>
    <xf numFmtId="0" fontId="9" fillId="0" borderId="4" xfId="0" applyFont="1" applyBorder="1" applyAlignment="1" applyProtection="1">
      <alignment vertical="center"/>
      <protection hidden="1"/>
    </xf>
    <xf numFmtId="0" fontId="9" fillId="0" borderId="62" xfId="0" applyFont="1" applyBorder="1" applyAlignment="1" applyProtection="1">
      <alignment vertical="center" shrinkToFit="1"/>
      <protection locked="0"/>
    </xf>
    <xf numFmtId="0" fontId="9" fillId="0" borderId="64" xfId="0" applyFont="1" applyBorder="1" applyAlignment="1" applyProtection="1">
      <alignment vertical="center" shrinkToFit="1"/>
      <protection locked="0"/>
    </xf>
    <xf numFmtId="0" fontId="27" fillId="0" borderId="27" xfId="0" applyFont="1" applyBorder="1" applyAlignment="1" applyProtection="1">
      <alignment vertical="top"/>
      <protection locked="0"/>
    </xf>
    <xf numFmtId="0" fontId="27" fillId="0" borderId="20" xfId="0" applyFont="1" applyBorder="1" applyAlignment="1" applyProtection="1">
      <alignment vertical="top"/>
      <protection locked="0"/>
    </xf>
    <xf numFmtId="0" fontId="9" fillId="0" borderId="2" xfId="0" applyFont="1" applyBorder="1" applyAlignment="1" applyProtection="1">
      <alignment horizontal="left" vertical="center" shrinkToFit="1"/>
      <protection/>
    </xf>
    <xf numFmtId="0" fontId="9" fillId="0" borderId="2" xfId="0" applyFont="1" applyBorder="1" applyAlignment="1" applyProtection="1">
      <alignment horizontal="left" vertical="center"/>
      <protection/>
    </xf>
    <xf numFmtId="0" fontId="9" fillId="0" borderId="5" xfId="0" applyFont="1" applyBorder="1" applyAlignment="1" applyProtection="1">
      <alignment vertical="center"/>
      <protection/>
    </xf>
    <xf numFmtId="0" fontId="9" fillId="0" borderId="27" xfId="0" applyFont="1" applyBorder="1" applyAlignment="1" applyProtection="1">
      <alignment vertical="center"/>
      <protection/>
    </xf>
    <xf numFmtId="0" fontId="9" fillId="0" borderId="48" xfId="0" applyFont="1" applyBorder="1" applyAlignment="1" applyProtection="1">
      <alignment vertical="center"/>
      <protection/>
    </xf>
    <xf numFmtId="0" fontId="9" fillId="0" borderId="79" xfId="0" applyFont="1" applyBorder="1" applyAlignment="1" applyProtection="1">
      <alignment vertical="center"/>
      <protection/>
    </xf>
    <xf numFmtId="0" fontId="9" fillId="0" borderId="73" xfId="0" applyFont="1" applyBorder="1" applyAlignment="1" applyProtection="1">
      <alignment vertical="center"/>
      <protection/>
    </xf>
    <xf numFmtId="0" fontId="9" fillId="0" borderId="49" xfId="0" applyFont="1" applyBorder="1" applyAlignment="1" applyProtection="1">
      <alignment vertical="center"/>
      <protection/>
    </xf>
    <xf numFmtId="0" fontId="9" fillId="0" borderId="67" xfId="0" applyFont="1" applyBorder="1" applyAlignment="1" applyProtection="1">
      <alignment horizontal="right" vertical="center" shrinkToFit="1"/>
      <protection/>
    </xf>
    <xf numFmtId="0" fontId="9" fillId="0" borderId="73" xfId="0" applyFont="1" applyBorder="1" applyAlignment="1" applyProtection="1">
      <alignment horizontal="left" vertical="center" shrinkToFit="1"/>
      <protection/>
    </xf>
    <xf numFmtId="0" fontId="9" fillId="0" borderId="21" xfId="0" applyFont="1" applyBorder="1" applyAlignment="1" applyProtection="1">
      <alignment horizontal="right" vertical="center" shrinkToFit="1"/>
      <protection/>
    </xf>
    <xf numFmtId="0" fontId="9" fillId="0" borderId="0" xfId="0" applyFont="1" applyBorder="1" applyAlignment="1" applyProtection="1">
      <alignment horizontal="left" vertical="center" shrinkToFit="1"/>
      <protection/>
    </xf>
    <xf numFmtId="0" fontId="9" fillId="0" borderId="0" xfId="0" applyFont="1" applyAlignment="1" applyProtection="1">
      <alignment horizontal="left" vertical="center" shrinkToFit="1"/>
      <protection/>
    </xf>
    <xf numFmtId="0" fontId="6" fillId="0" borderId="80" xfId="0" applyFont="1" applyBorder="1" applyAlignment="1" applyProtection="1">
      <alignment horizontal="center" vertical="center"/>
      <protection/>
    </xf>
    <xf numFmtId="0" fontId="12" fillId="0" borderId="23" xfId="0" applyFont="1" applyBorder="1" applyAlignment="1" applyProtection="1">
      <alignment horizontal="center" vertical="center"/>
      <protection locked="0"/>
    </xf>
    <xf numFmtId="0" fontId="9" fillId="0" borderId="0" xfId="0" applyFont="1" applyBorder="1" applyAlignment="1" applyProtection="1">
      <alignment vertical="center" wrapText="1"/>
      <protection/>
    </xf>
    <xf numFmtId="0" fontId="9" fillId="0" borderId="29" xfId="28" applyFont="1" applyFill="1" applyBorder="1" applyAlignment="1" applyProtection="1" quotePrefix="1">
      <alignment horizontal="center" vertical="center" shrinkToFit="1"/>
      <protection hidden="1"/>
    </xf>
    <xf numFmtId="0" fontId="9" fillId="0" borderId="6" xfId="28" applyFont="1" applyFill="1" applyBorder="1" applyAlignment="1" applyProtection="1">
      <alignment horizontal="center" vertical="center" shrinkToFit="1"/>
      <protection hidden="1"/>
    </xf>
    <xf numFmtId="178" fontId="9" fillId="0" borderId="62" xfId="17" applyNumberFormat="1" applyFont="1" applyBorder="1" applyAlignment="1" applyProtection="1">
      <alignment vertical="center" shrinkToFit="1"/>
      <protection locked="0"/>
    </xf>
    <xf numFmtId="178" fontId="9" fillId="0" borderId="63" xfId="17" applyNumberFormat="1" applyFont="1" applyBorder="1" applyAlignment="1" applyProtection="1">
      <alignment vertical="center" shrinkToFit="1"/>
      <protection locked="0"/>
    </xf>
    <xf numFmtId="178" fontId="9" fillId="0" borderId="64" xfId="17" applyNumberFormat="1" applyFont="1" applyBorder="1" applyAlignment="1" applyProtection="1">
      <alignment vertical="center" shrinkToFit="1"/>
      <protection locked="0"/>
    </xf>
    <xf numFmtId="178" fontId="9" fillId="0" borderId="81" xfId="17" applyNumberFormat="1" applyFont="1" applyBorder="1" applyAlignment="1" applyProtection="1">
      <alignment vertical="center" shrinkToFit="1"/>
      <protection/>
    </xf>
    <xf numFmtId="49" fontId="9" fillId="0" borderId="6" xfId="0" applyNumberFormat="1" applyFont="1" applyBorder="1" applyAlignment="1" applyProtection="1">
      <alignment vertical="center" wrapText="1"/>
      <protection locked="0"/>
    </xf>
    <xf numFmtId="0" fontId="9" fillId="0" borderId="6" xfId="0" applyFont="1" applyBorder="1" applyAlignment="1" applyProtection="1">
      <alignment vertical="center"/>
      <protection locked="0"/>
    </xf>
    <xf numFmtId="178" fontId="9" fillId="0" borderId="43" xfId="28" applyNumberFormat="1" applyFont="1" applyFill="1" applyBorder="1" applyAlignment="1" applyProtection="1">
      <alignment vertical="center" shrinkToFit="1"/>
      <protection locked="0"/>
    </xf>
    <xf numFmtId="178" fontId="9" fillId="0" borderId="29" xfId="28" applyNumberFormat="1" applyFont="1" applyFill="1" applyBorder="1" applyAlignment="1" applyProtection="1">
      <alignment vertical="center" shrinkToFit="1"/>
      <protection/>
    </xf>
    <xf numFmtId="179" fontId="9" fillId="0" borderId="23" xfId="28" applyNumberFormat="1" applyFont="1" applyFill="1" applyBorder="1" applyAlignment="1" applyProtection="1">
      <alignment vertical="center" shrinkToFit="1"/>
      <protection locked="0"/>
    </xf>
    <xf numFmtId="179" fontId="9" fillId="0" borderId="4" xfId="28" applyNumberFormat="1" applyFont="1" applyFill="1" applyBorder="1" applyAlignment="1" applyProtection="1">
      <alignment vertical="center" shrinkToFit="1"/>
      <protection locked="0"/>
    </xf>
    <xf numFmtId="179" fontId="17" fillId="0" borderId="60" xfId="28" applyNumberFormat="1" applyFont="1" applyFill="1" applyBorder="1" applyAlignment="1" applyProtection="1">
      <alignment vertical="center" shrinkToFit="1"/>
      <protection hidden="1"/>
    </xf>
    <xf numFmtId="178" fontId="9" fillId="0" borderId="56" xfId="28" applyNumberFormat="1" applyFont="1" applyFill="1" applyBorder="1" applyAlignment="1" applyProtection="1">
      <alignment vertical="center" shrinkToFit="1"/>
      <protection locked="0"/>
    </xf>
    <xf numFmtId="178" fontId="9" fillId="0" borderId="29" xfId="28" applyNumberFormat="1" applyFont="1" applyFill="1" applyBorder="1" applyAlignment="1" applyProtection="1">
      <alignment vertical="center" shrinkToFit="1"/>
      <protection locked="0"/>
    </xf>
    <xf numFmtId="178" fontId="17" fillId="0" borderId="31" xfId="28" applyNumberFormat="1" applyFont="1" applyFill="1" applyBorder="1" applyAlignment="1" applyProtection="1">
      <alignment vertical="center" shrinkToFit="1"/>
      <protection hidden="1"/>
    </xf>
    <xf numFmtId="178" fontId="17" fillId="0" borderId="4" xfId="28" applyNumberFormat="1" applyFont="1" applyFill="1" applyBorder="1" applyAlignment="1" applyProtection="1">
      <alignment vertical="center" shrinkToFit="1"/>
      <protection hidden="1"/>
    </xf>
    <xf numFmtId="178" fontId="17" fillId="0" borderId="82" xfId="28" applyNumberFormat="1" applyFont="1" applyFill="1" applyBorder="1" applyAlignment="1" applyProtection="1">
      <alignment vertical="center" shrinkToFit="1"/>
      <protection hidden="1"/>
    </xf>
    <xf numFmtId="178" fontId="17" fillId="0" borderId="33" xfId="28" applyNumberFormat="1" applyFont="1" applyFill="1" applyBorder="1" applyAlignment="1" applyProtection="1">
      <alignment vertical="center" shrinkToFit="1"/>
      <protection hidden="1"/>
    </xf>
    <xf numFmtId="178" fontId="17" fillId="0" borderId="56" xfId="28" applyNumberFormat="1" applyFont="1" applyFill="1" applyBorder="1" applyAlignment="1" applyProtection="1">
      <alignment vertical="center" shrinkToFit="1"/>
      <protection hidden="1"/>
    </xf>
    <xf numFmtId="178" fontId="17" fillId="0" borderId="26" xfId="28" applyNumberFormat="1" applyFont="1" applyFill="1" applyBorder="1" applyAlignment="1" applyProtection="1">
      <alignment vertical="center" shrinkToFit="1"/>
      <protection hidden="1"/>
    </xf>
    <xf numFmtId="178" fontId="17" fillId="0" borderId="29" xfId="28" applyNumberFormat="1" applyFont="1" applyFill="1" applyBorder="1" applyAlignment="1" applyProtection="1">
      <alignment vertical="center" shrinkToFit="1"/>
      <protection hidden="1"/>
    </xf>
    <xf numFmtId="178" fontId="17" fillId="0" borderId="36" xfId="28" applyNumberFormat="1" applyFont="1" applyFill="1" applyBorder="1" applyAlignment="1" applyProtection="1">
      <alignment vertical="center" shrinkToFit="1"/>
      <protection hidden="1"/>
    </xf>
    <xf numFmtId="178" fontId="17" fillId="0" borderId="60" xfId="28" applyNumberFormat="1" applyFont="1" applyFill="1" applyBorder="1" applyAlignment="1" applyProtection="1">
      <alignment vertical="center" shrinkToFit="1"/>
      <protection hidden="1"/>
    </xf>
    <xf numFmtId="178" fontId="17" fillId="0" borderId="35" xfId="28" applyNumberFormat="1" applyFont="1" applyFill="1" applyBorder="1" applyAlignment="1" applyProtection="1">
      <alignment vertical="center" shrinkToFit="1"/>
      <protection hidden="1"/>
    </xf>
    <xf numFmtId="178" fontId="9" fillId="0" borderId="83" xfId="28" applyNumberFormat="1" applyFont="1" applyFill="1" applyBorder="1" applyAlignment="1" applyProtection="1">
      <alignment vertical="center" shrinkToFit="1"/>
      <protection locked="0"/>
    </xf>
    <xf numFmtId="178" fontId="17" fillId="0" borderId="32" xfId="28" applyNumberFormat="1" applyFont="1" applyFill="1" applyBorder="1" applyAlignment="1" applyProtection="1">
      <alignment vertical="center" shrinkToFit="1"/>
      <protection hidden="1"/>
    </xf>
    <xf numFmtId="178" fontId="11" fillId="0" borderId="56" xfId="27" applyNumberFormat="1" applyFont="1" applyFill="1" applyBorder="1" applyAlignment="1" applyProtection="1">
      <alignment vertical="center" shrinkToFit="1"/>
      <protection hidden="1"/>
    </xf>
    <xf numFmtId="178" fontId="11" fillId="0" borderId="29" xfId="27" applyNumberFormat="1" applyFont="1" applyFill="1" applyBorder="1" applyAlignment="1" applyProtection="1">
      <alignment vertical="center" shrinkToFit="1"/>
      <protection hidden="1"/>
    </xf>
    <xf numFmtId="179" fontId="9" fillId="0" borderId="35" xfId="28" applyNumberFormat="1" applyFont="1" applyFill="1" applyBorder="1" applyAlignment="1" applyProtection="1">
      <alignment shrinkToFit="1"/>
      <protection hidden="1"/>
    </xf>
    <xf numFmtId="179" fontId="9" fillId="0" borderId="35" xfId="28" applyNumberFormat="1" applyFont="1" applyFill="1" applyBorder="1" applyAlignment="1" applyProtection="1">
      <alignment vertical="center" shrinkToFit="1"/>
      <protection locked="0"/>
    </xf>
    <xf numFmtId="179" fontId="9" fillId="0" borderId="43" xfId="28" applyNumberFormat="1" applyFont="1" applyFill="1" applyBorder="1" applyAlignment="1" applyProtection="1">
      <alignment horizontal="center" vertical="center" shrinkToFit="1"/>
      <protection locked="0"/>
    </xf>
    <xf numFmtId="179" fontId="9" fillId="0" borderId="29" xfId="28" applyNumberFormat="1" applyFont="1" applyFill="1" applyBorder="1" applyAlignment="1" applyProtection="1">
      <alignment horizontal="center" vertical="center" shrinkToFit="1"/>
      <protection/>
    </xf>
    <xf numFmtId="179" fontId="9" fillId="0" borderId="56" xfId="28" applyNumberFormat="1" applyFont="1" applyFill="1" applyBorder="1" applyAlignment="1" applyProtection="1">
      <alignment vertical="center" shrinkToFit="1"/>
      <protection locked="0"/>
    </xf>
    <xf numFmtId="179" fontId="9" fillId="0" borderId="29" xfId="28" applyNumberFormat="1" applyFont="1" applyFill="1" applyBorder="1" applyAlignment="1" applyProtection="1">
      <alignment vertical="center" shrinkToFit="1"/>
      <protection locked="0"/>
    </xf>
    <xf numFmtId="179" fontId="17" fillId="0" borderId="31" xfId="28" applyNumberFormat="1" applyFont="1" applyFill="1" applyBorder="1" applyAlignment="1" applyProtection="1">
      <alignment vertical="center" shrinkToFit="1"/>
      <protection hidden="1"/>
    </xf>
    <xf numFmtId="179" fontId="17" fillId="0" borderId="4" xfId="28" applyNumberFormat="1" applyFont="1" applyFill="1" applyBorder="1" applyAlignment="1" applyProtection="1">
      <alignment vertical="center" shrinkToFit="1"/>
      <protection hidden="1"/>
    </xf>
    <xf numFmtId="179" fontId="17" fillId="0" borderId="82" xfId="28" applyNumberFormat="1" applyFont="1" applyFill="1" applyBorder="1" applyAlignment="1" applyProtection="1">
      <alignment vertical="center" shrinkToFit="1"/>
      <protection hidden="1"/>
    </xf>
    <xf numFmtId="179" fontId="17" fillId="0" borderId="33" xfId="28" applyNumberFormat="1" applyFont="1" applyFill="1" applyBorder="1" applyAlignment="1" applyProtection="1">
      <alignment vertical="center" shrinkToFit="1"/>
      <protection hidden="1"/>
    </xf>
    <xf numFmtId="179" fontId="17" fillId="0" borderId="56" xfId="28" applyNumberFormat="1" applyFont="1" applyFill="1" applyBorder="1" applyAlignment="1" applyProtection="1">
      <alignment vertical="center" shrinkToFit="1"/>
      <protection hidden="1"/>
    </xf>
    <xf numFmtId="179" fontId="17" fillId="0" borderId="26" xfId="28" applyNumberFormat="1" applyFont="1" applyFill="1" applyBorder="1" applyAlignment="1" applyProtection="1">
      <alignment vertical="center" shrinkToFit="1"/>
      <protection hidden="1"/>
    </xf>
    <xf numFmtId="179" fontId="17" fillId="0" borderId="29" xfId="28" applyNumberFormat="1" applyFont="1" applyFill="1" applyBorder="1" applyAlignment="1" applyProtection="1">
      <alignment vertical="center" shrinkToFit="1"/>
      <protection hidden="1"/>
    </xf>
    <xf numFmtId="179" fontId="17" fillId="0" borderId="36" xfId="28" applyNumberFormat="1" applyFont="1" applyFill="1" applyBorder="1" applyAlignment="1" applyProtection="1">
      <alignment vertical="center" shrinkToFit="1"/>
      <protection hidden="1"/>
    </xf>
    <xf numFmtId="179" fontId="17" fillId="0" borderId="35" xfId="28" applyNumberFormat="1" applyFont="1" applyFill="1" applyBorder="1" applyAlignment="1" applyProtection="1">
      <alignment vertical="center" shrinkToFit="1"/>
      <protection hidden="1"/>
    </xf>
    <xf numFmtId="179" fontId="9" fillId="0" borderId="83" xfId="28" applyNumberFormat="1" applyFont="1" applyFill="1" applyBorder="1" applyAlignment="1" applyProtection="1">
      <alignment vertical="center" shrinkToFit="1"/>
      <protection locked="0"/>
    </xf>
    <xf numFmtId="179" fontId="17" fillId="0" borderId="32" xfId="28" applyNumberFormat="1" applyFont="1" applyFill="1" applyBorder="1" applyAlignment="1" applyProtection="1">
      <alignment vertical="center" shrinkToFit="1"/>
      <protection hidden="1"/>
    </xf>
    <xf numFmtId="179" fontId="9" fillId="0" borderId="6" xfId="29" applyNumberFormat="1" applyFont="1" applyFill="1" applyBorder="1" applyAlignment="1" applyProtection="1">
      <alignment vertical="center" shrinkToFit="1"/>
      <protection locked="0"/>
    </xf>
    <xf numFmtId="179" fontId="17" fillId="0" borderId="6" xfId="29" applyNumberFormat="1" applyFont="1" applyFill="1" applyBorder="1" applyAlignment="1" applyProtection="1">
      <alignment vertical="center" shrinkToFit="1"/>
      <protection hidden="1"/>
    </xf>
    <xf numFmtId="179" fontId="17" fillId="0" borderId="63" xfId="29" applyNumberFormat="1" applyFont="1" applyFill="1" applyBorder="1" applyAlignment="1" applyProtection="1">
      <alignment vertical="center" shrinkToFit="1"/>
      <protection hidden="1"/>
    </xf>
    <xf numFmtId="179" fontId="9" fillId="0" borderId="6" xfId="29" applyNumberFormat="1" applyFont="1" applyFill="1" applyBorder="1" applyAlignment="1" applyProtection="1">
      <alignment vertical="center" shrinkToFit="1"/>
      <protection hidden="1"/>
    </xf>
    <xf numFmtId="179" fontId="17" fillId="0" borderId="6" xfId="27" applyNumberFormat="1" applyFont="1" applyFill="1" applyBorder="1" applyAlignment="1" applyProtection="1">
      <alignment vertical="center" shrinkToFit="1"/>
      <protection locked="0"/>
    </xf>
    <xf numFmtId="179" fontId="11" fillId="0" borderId="6" xfId="22" applyNumberFormat="1" applyFont="1" applyFill="1" applyBorder="1" applyAlignment="1" applyProtection="1">
      <alignment vertical="center" shrinkToFit="1"/>
      <protection hidden="1"/>
    </xf>
    <xf numFmtId="179" fontId="11" fillId="1" borderId="31" xfId="22" applyNumberFormat="1" applyFont="1" applyFill="1" applyBorder="1" applyAlignment="1" applyProtection="1">
      <alignment vertical="center" shrinkToFit="1"/>
      <protection locked="0"/>
    </xf>
    <xf numFmtId="179" fontId="11" fillId="0" borderId="31" xfId="22" applyNumberFormat="1" applyFont="1" applyFill="1" applyBorder="1" applyAlignment="1" applyProtection="1">
      <alignment vertical="center" shrinkToFit="1"/>
      <protection locked="0"/>
    </xf>
    <xf numFmtId="179" fontId="9" fillId="1" borderId="32" xfId="22" applyNumberFormat="1" applyFont="1" applyFill="1" applyBorder="1" applyAlignment="1" applyProtection="1">
      <alignment vertical="center" shrinkToFit="1"/>
      <protection locked="0"/>
    </xf>
    <xf numFmtId="179" fontId="9" fillId="0" borderId="32" xfId="22" applyNumberFormat="1" applyFont="1" applyFill="1" applyBorder="1" applyAlignment="1" applyProtection="1">
      <alignment vertical="center" shrinkToFit="1"/>
      <protection locked="0"/>
    </xf>
    <xf numFmtId="179" fontId="11" fillId="1" borderId="31" xfId="22" applyNumberFormat="1" applyFont="1" applyFill="1" applyBorder="1" applyAlignment="1" applyProtection="1">
      <alignment vertical="center" shrinkToFit="1"/>
      <protection hidden="1"/>
    </xf>
    <xf numFmtId="179" fontId="9" fillId="1" borderId="32" xfId="22" applyNumberFormat="1" applyFont="1" applyFill="1" applyBorder="1" applyAlignment="1" applyProtection="1">
      <alignment vertical="center" shrinkToFit="1"/>
      <protection hidden="1"/>
    </xf>
    <xf numFmtId="179" fontId="17" fillId="0" borderId="6" xfId="22" applyNumberFormat="1" applyFont="1" applyFill="1" applyBorder="1" applyAlignment="1" applyProtection="1">
      <alignment vertical="center" shrinkToFit="1"/>
      <protection hidden="1"/>
    </xf>
    <xf numFmtId="179" fontId="11" fillId="1" borderId="6" xfId="22" applyNumberFormat="1" applyFont="1" applyFill="1" applyBorder="1" applyAlignment="1" applyProtection="1">
      <alignment vertical="center" shrinkToFit="1"/>
      <protection hidden="1"/>
    </xf>
    <xf numFmtId="179" fontId="17" fillId="0" borderId="6" xfId="28" applyNumberFormat="1" applyFont="1" applyFill="1" applyBorder="1" applyAlignment="1" applyProtection="1">
      <alignment vertical="center" shrinkToFit="1"/>
      <protection hidden="1"/>
    </xf>
    <xf numFmtId="179" fontId="9" fillId="0" borderId="6" xfId="22" applyNumberFormat="1" applyFont="1" applyFill="1" applyBorder="1" applyAlignment="1" applyProtection="1">
      <alignment vertical="center" shrinkToFit="1"/>
      <protection locked="0"/>
    </xf>
    <xf numFmtId="179" fontId="11" fillId="0" borderId="63" xfId="22" applyNumberFormat="1" applyFont="1" applyFill="1" applyBorder="1" applyAlignment="1" applyProtection="1">
      <alignment vertical="center" shrinkToFit="1"/>
      <protection hidden="1"/>
    </xf>
    <xf numFmtId="189" fontId="9" fillId="0" borderId="0" xfId="22" applyNumberFormat="1" applyFont="1" applyFill="1" applyBorder="1" applyAlignment="1" applyProtection="1">
      <alignment vertical="center" shrinkToFit="1"/>
      <protection locked="0"/>
    </xf>
    <xf numFmtId="189" fontId="9" fillId="0" borderId="26" xfId="22" applyNumberFormat="1" applyFont="1" applyFill="1" applyBorder="1" applyAlignment="1" applyProtection="1">
      <alignment vertical="center" shrinkToFit="1"/>
      <protection locked="0"/>
    </xf>
    <xf numFmtId="178" fontId="9" fillId="0" borderId="6" xfId="17" applyNumberFormat="1" applyFont="1" applyBorder="1" applyAlignment="1" applyProtection="1">
      <alignment vertical="center" shrinkToFit="1"/>
      <protection hidden="1"/>
    </xf>
    <xf numFmtId="0" fontId="9" fillId="0" borderId="72" xfId="28" applyFont="1" applyFill="1" applyBorder="1" applyAlignment="1" applyProtection="1">
      <alignment vertical="center" shrinkToFit="1"/>
      <protection locked="0"/>
    </xf>
    <xf numFmtId="0" fontId="9" fillId="0" borderId="47" xfId="28" applyFont="1" applyFill="1" applyBorder="1" applyAlignment="1" applyProtection="1">
      <alignment vertical="center" shrinkToFit="1"/>
      <protection locked="0"/>
    </xf>
    <xf numFmtId="0" fontId="9" fillId="0" borderId="73" xfId="28" applyFont="1" applyFill="1" applyBorder="1" applyAlignment="1" applyProtection="1">
      <alignment vertical="center" shrinkToFit="1"/>
      <protection locked="0"/>
    </xf>
    <xf numFmtId="189" fontId="9" fillId="0" borderId="23" xfId="28" applyNumberFormat="1" applyFont="1" applyFill="1" applyBorder="1" applyAlignment="1" applyProtection="1">
      <alignment vertical="center" shrinkToFit="1"/>
      <protection locked="0"/>
    </xf>
    <xf numFmtId="189" fontId="9" fillId="0" borderId="19" xfId="28" applyNumberFormat="1" applyFont="1" applyFill="1" applyBorder="1" applyAlignment="1" applyProtection="1">
      <alignment vertical="center" shrinkToFit="1"/>
      <protection locked="0"/>
    </xf>
    <xf numFmtId="189" fontId="9" fillId="0" borderId="4" xfId="28" applyNumberFormat="1" applyFont="1" applyFill="1" applyBorder="1" applyAlignment="1" applyProtection="1">
      <alignment vertical="center" shrinkToFit="1"/>
      <protection locked="0"/>
    </xf>
    <xf numFmtId="179" fontId="9" fillId="0" borderId="78" xfId="28" applyNumberFormat="1" applyFont="1" applyFill="1" applyBorder="1" applyAlignment="1" applyProtection="1">
      <alignment vertical="center" shrinkToFit="1"/>
      <protection locked="0"/>
    </xf>
    <xf numFmtId="179" fontId="9" fillId="0" borderId="84" xfId="28" applyNumberFormat="1" applyFont="1" applyFill="1" applyBorder="1" applyAlignment="1" applyProtection="1">
      <alignment vertical="center" shrinkToFit="1"/>
      <protection locked="0"/>
    </xf>
    <xf numFmtId="179" fontId="9" fillId="0" borderId="75" xfId="28" applyNumberFormat="1" applyFont="1" applyFill="1" applyBorder="1" applyAlignment="1" applyProtection="1">
      <alignment vertical="center" shrinkToFit="1"/>
      <protection locked="0"/>
    </xf>
    <xf numFmtId="179" fontId="17" fillId="0" borderId="64" xfId="28" applyNumberFormat="1" applyFont="1" applyFill="1" applyBorder="1" applyAlignment="1" applyProtection="1">
      <alignment vertical="center" shrinkToFit="1"/>
      <protection hidden="1"/>
    </xf>
    <xf numFmtId="189" fontId="9" fillId="0" borderId="63" xfId="28" applyNumberFormat="1" applyFont="1" applyFill="1" applyBorder="1" applyAlignment="1" applyProtection="1">
      <alignment vertical="center" shrinkToFit="1"/>
      <protection/>
    </xf>
    <xf numFmtId="179" fontId="9" fillId="0" borderId="19" xfId="28" applyNumberFormat="1" applyFont="1" applyFill="1" applyBorder="1" applyAlignment="1" applyProtection="1">
      <alignment vertical="center" shrinkToFit="1"/>
      <protection locked="0"/>
    </xf>
    <xf numFmtId="179" fontId="17" fillId="0" borderId="63" xfId="28" applyNumberFormat="1" applyFont="1" applyFill="1" applyBorder="1" applyAlignment="1" applyProtection="1">
      <alignment vertical="center" shrinkToFit="1"/>
      <protection hidden="1"/>
    </xf>
    <xf numFmtId="179" fontId="9" fillId="0" borderId="62" xfId="28" applyNumberFormat="1" applyFont="1" applyFill="1" applyBorder="1" applyAlignment="1" applyProtection="1">
      <alignment vertical="center" shrinkToFit="1"/>
      <protection locked="0"/>
    </xf>
    <xf numFmtId="179" fontId="17" fillId="0" borderId="62" xfId="28" applyNumberFormat="1" applyFont="1" applyFill="1" applyBorder="1" applyAlignment="1" applyProtection="1">
      <alignment vertical="center" shrinkToFit="1"/>
      <protection hidden="1"/>
    </xf>
    <xf numFmtId="179" fontId="9" fillId="0" borderId="64" xfId="28" applyNumberFormat="1" applyFont="1" applyBorder="1" applyAlignment="1" applyProtection="1">
      <alignment vertical="center" shrinkToFit="1"/>
      <protection locked="0"/>
    </xf>
    <xf numFmtId="188" fontId="9" fillId="0" borderId="85" xfId="28" applyNumberFormat="1" applyFont="1" applyFill="1" applyBorder="1" applyAlignment="1" applyProtection="1">
      <alignment horizontal="center" vertical="center" shrinkToFit="1"/>
      <protection/>
    </xf>
    <xf numFmtId="179" fontId="11" fillId="0" borderId="4" xfId="0" applyNumberFormat="1" applyFont="1" applyBorder="1" applyAlignment="1" applyProtection="1">
      <alignment vertical="center" shrinkToFit="1"/>
      <protection locked="0"/>
    </xf>
    <xf numFmtId="0" fontId="9" fillId="0" borderId="84" xfId="0" applyFont="1" applyBorder="1" applyAlignment="1" applyProtection="1">
      <alignment vertical="center" shrinkToFit="1"/>
      <protection locked="0"/>
    </xf>
    <xf numFmtId="0" fontId="9" fillId="0" borderId="78" xfId="0" applyFont="1" applyBorder="1" applyAlignment="1" applyProtection="1">
      <alignment vertical="center" shrinkToFit="1"/>
      <protection locked="0"/>
    </xf>
    <xf numFmtId="0" fontId="9" fillId="0" borderId="71" xfId="0" applyFont="1" applyBorder="1" applyAlignment="1" applyProtection="1">
      <alignment vertical="center" shrinkToFit="1"/>
      <protection locked="0"/>
    </xf>
    <xf numFmtId="179" fontId="9" fillId="0" borderId="6" xfId="0" applyNumberFormat="1" applyFont="1" applyBorder="1" applyAlignment="1" applyProtection="1">
      <alignment vertical="center" shrinkToFit="1"/>
      <protection locked="0"/>
    </xf>
    <xf numFmtId="190" fontId="9" fillId="0" borderId="6" xfId="0" applyNumberFormat="1" applyFont="1" applyBorder="1" applyAlignment="1" applyProtection="1">
      <alignment vertical="center" shrinkToFit="1"/>
      <protection locked="0"/>
    </xf>
    <xf numFmtId="179" fontId="9" fillId="0" borderId="63" xfId="0" applyNumberFormat="1" applyFont="1" applyBorder="1" applyAlignment="1" applyProtection="1">
      <alignment vertical="center" shrinkToFit="1"/>
      <protection locked="0"/>
    </xf>
    <xf numFmtId="0" fontId="9" fillId="0" borderId="75" xfId="0" applyFont="1" applyBorder="1" applyAlignment="1" applyProtection="1">
      <alignment vertical="center" shrinkToFit="1"/>
      <protection locked="0"/>
    </xf>
    <xf numFmtId="0" fontId="12" fillId="0" borderId="24" xfId="0" applyFont="1" applyBorder="1" applyAlignment="1" applyProtection="1">
      <alignment horizontal="left" vertical="center" indent="1" shrinkToFit="1"/>
      <protection locked="0"/>
    </xf>
    <xf numFmtId="0" fontId="9" fillId="0" borderId="40" xfId="22" applyNumberFormat="1" applyFont="1" applyFill="1" applyBorder="1" applyAlignment="1" applyProtection="1">
      <alignment horizontal="centerContinuous" vertical="center"/>
      <protection/>
    </xf>
    <xf numFmtId="0" fontId="6" fillId="0" borderId="74" xfId="0" applyFont="1" applyBorder="1" applyAlignment="1" applyProtection="1">
      <alignment horizontal="center" vertical="center"/>
      <protection/>
    </xf>
    <xf numFmtId="0" fontId="12" fillId="0" borderId="63" xfId="0" applyFont="1" applyBorder="1" applyAlignment="1" applyProtection="1">
      <alignment horizontal="center" vertical="center"/>
      <protection locked="0"/>
    </xf>
    <xf numFmtId="0" fontId="12" fillId="0" borderId="86" xfId="0" applyFont="1" applyBorder="1" applyAlignment="1" applyProtection="1">
      <alignment horizontal="left" vertical="center" indent="1" shrinkToFit="1"/>
      <protection locked="0"/>
    </xf>
    <xf numFmtId="0" fontId="12" fillId="0" borderId="62" xfId="0" applyFont="1" applyBorder="1" applyAlignment="1" applyProtection="1">
      <alignment horizontal="left" vertical="center" indent="1" shrinkToFit="1"/>
      <protection locked="0"/>
    </xf>
    <xf numFmtId="0" fontId="9" fillId="0" borderId="41" xfId="0" applyFont="1" applyBorder="1" applyAlignment="1">
      <alignment vertical="center"/>
    </xf>
    <xf numFmtId="0" fontId="9" fillId="0" borderId="87" xfId="0" applyFont="1" applyBorder="1" applyAlignment="1">
      <alignment horizontal="left" vertical="center"/>
    </xf>
    <xf numFmtId="0" fontId="9" fillId="0" borderId="88" xfId="0" applyFont="1" applyBorder="1" applyAlignment="1">
      <alignment horizontal="center" vertical="center" shrinkToFit="1"/>
    </xf>
    <xf numFmtId="179" fontId="9" fillId="0" borderId="53" xfId="0" applyNumberFormat="1" applyFont="1" applyBorder="1" applyAlignment="1" applyProtection="1">
      <alignment vertical="center" shrinkToFit="1"/>
      <protection locked="0"/>
    </xf>
    <xf numFmtId="0" fontId="9" fillId="0" borderId="89" xfId="0" applyFont="1" applyBorder="1" applyAlignment="1" applyProtection="1">
      <alignment vertical="center" shrinkToFit="1"/>
      <protection locked="0"/>
    </xf>
    <xf numFmtId="0" fontId="9" fillId="0" borderId="45" xfId="29" applyFont="1" applyFill="1" applyBorder="1" applyAlignment="1" applyProtection="1">
      <alignment horizontal="distributed" vertical="center"/>
      <protection/>
    </xf>
    <xf numFmtId="0" fontId="9" fillId="0" borderId="23" xfId="0" applyFont="1" applyBorder="1" applyAlignment="1" applyProtection="1">
      <alignment horizontal="center" vertical="center" textRotation="255" shrinkToFit="1"/>
      <protection locked="0"/>
    </xf>
    <xf numFmtId="0" fontId="9" fillId="0" borderId="60" xfId="0" applyFont="1" applyBorder="1" applyAlignment="1">
      <alignment horizontal="center" vertical="center" textRotation="255"/>
    </xf>
    <xf numFmtId="0" fontId="14" fillId="0" borderId="0" xfId="0" applyFont="1" applyBorder="1" applyAlignment="1" applyProtection="1">
      <alignment horizontal="left" shrinkToFit="1"/>
      <protection/>
    </xf>
    <xf numFmtId="0" fontId="9" fillId="0" borderId="47" xfId="0" applyFont="1" applyBorder="1" applyAlignment="1">
      <alignment horizontal="center" vertical="center" textRotation="255" shrinkToFit="1"/>
    </xf>
    <xf numFmtId="0" fontId="9" fillId="0" borderId="59" xfId="0" applyFont="1" applyBorder="1" applyAlignment="1">
      <alignment horizontal="center" vertical="center" textRotation="255" shrinkToFit="1"/>
    </xf>
    <xf numFmtId="0" fontId="9" fillId="0" borderId="23"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4" xfId="0" applyFont="1" applyBorder="1" applyAlignment="1">
      <alignment horizontal="center" vertical="center" textRotation="255"/>
    </xf>
    <xf numFmtId="0" fontId="13" fillId="0" borderId="25" xfId="0" applyFont="1" applyBorder="1" applyAlignment="1">
      <alignment horizontal="center" vertical="center" textRotation="255" shrinkToFit="1"/>
    </xf>
    <xf numFmtId="0" fontId="13" fillId="0" borderId="26" xfId="0" applyFont="1" applyBorder="1" applyAlignment="1">
      <alignment horizontal="center" vertical="center" textRotation="255" shrinkToFit="1"/>
    </xf>
    <xf numFmtId="0" fontId="9" fillId="0" borderId="72" xfId="0" applyFont="1" applyBorder="1" applyAlignment="1">
      <alignment horizontal="center" vertical="center" textRotation="255" shrinkToFit="1"/>
    </xf>
    <xf numFmtId="0" fontId="12" fillId="0" borderId="44" xfId="0" applyFont="1" applyBorder="1" applyAlignment="1" applyProtection="1">
      <alignment horizontal="left" vertical="center" indent="1" shrinkToFit="1"/>
      <protection locked="0"/>
    </xf>
    <xf numFmtId="0" fontId="13" fillId="0" borderId="38" xfId="0" applyFont="1" applyBorder="1" applyAlignment="1">
      <alignment horizontal="center" vertical="center" textRotation="255" wrapText="1" shrinkToFit="1"/>
    </xf>
    <xf numFmtId="0" fontId="13" fillId="0" borderId="39" xfId="0" applyFont="1" applyBorder="1" applyAlignment="1">
      <alignment horizontal="center" vertical="center" textRotation="255" shrinkToFit="1"/>
    </xf>
    <xf numFmtId="0" fontId="13" fillId="0" borderId="45" xfId="0" applyFont="1" applyBorder="1" applyAlignment="1">
      <alignment horizontal="center" vertical="center" textRotation="255" shrinkToFit="1"/>
    </xf>
    <xf numFmtId="0" fontId="13" fillId="0" borderId="0" xfId="0" applyFont="1" applyBorder="1" applyAlignment="1">
      <alignment horizontal="center" vertical="center" textRotation="255" shrinkToFit="1"/>
    </xf>
    <xf numFmtId="0" fontId="12" fillId="0" borderId="39" xfId="0" applyFont="1" applyBorder="1" applyAlignment="1" applyProtection="1">
      <alignment horizontal="left" vertical="center" indent="1" shrinkToFit="1"/>
      <protection locked="0"/>
    </xf>
    <xf numFmtId="0" fontId="12" fillId="0" borderId="43" xfId="0" applyFont="1" applyBorder="1" applyAlignment="1" applyProtection="1">
      <alignment horizontal="left" vertical="center" indent="1" shrinkToFit="1"/>
      <protection locked="0"/>
    </xf>
    <xf numFmtId="0" fontId="12" fillId="0" borderId="67" xfId="0" applyFont="1" applyBorder="1" applyAlignment="1" applyProtection="1">
      <alignment horizontal="left" vertical="center" indent="1" shrinkToFit="1"/>
      <protection locked="0"/>
    </xf>
    <xf numFmtId="0" fontId="3"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2" fillId="0" borderId="55" xfId="0" applyFont="1" applyBorder="1" applyAlignment="1" applyProtection="1">
      <alignment horizontal="left" vertical="center" indent="1" shrinkToFit="1"/>
      <protection locked="0"/>
    </xf>
    <xf numFmtId="0" fontId="12" fillId="0" borderId="65" xfId="0" applyFont="1" applyBorder="1" applyAlignment="1" applyProtection="1">
      <alignment horizontal="left" vertical="center" indent="1" shrinkToFit="1"/>
      <protection locked="0"/>
    </xf>
    <xf numFmtId="0" fontId="12" fillId="0" borderId="2" xfId="0" applyFont="1" applyBorder="1" applyAlignment="1" applyProtection="1">
      <alignment horizontal="left" vertical="center" indent="1" shrinkToFit="1"/>
      <protection locked="0"/>
    </xf>
    <xf numFmtId="0" fontId="24" fillId="0" borderId="0" xfId="0" applyFont="1" applyAlignment="1" applyProtection="1">
      <alignment horizontal="center" vertical="center"/>
      <protection/>
    </xf>
    <xf numFmtId="0" fontId="9" fillId="0" borderId="57" xfId="28" applyNumberFormat="1" applyFont="1" applyFill="1" applyBorder="1" applyAlignment="1" applyProtection="1">
      <alignment horizontal="center" vertical="center" shrinkToFit="1"/>
      <protection locked="0"/>
    </xf>
    <xf numFmtId="0" fontId="9" fillId="0" borderId="58" xfId="28" applyNumberFormat="1" applyFont="1" applyFill="1" applyBorder="1" applyAlignment="1" applyProtection="1">
      <alignment horizontal="center" vertical="center" shrinkToFit="1"/>
      <protection locked="0"/>
    </xf>
    <xf numFmtId="0" fontId="9" fillId="0" borderId="90" xfId="28" applyNumberFormat="1" applyFont="1" applyFill="1" applyBorder="1" applyAlignment="1" applyProtection="1">
      <alignment horizontal="center" vertical="center" shrinkToFit="1"/>
      <protection locked="0"/>
    </xf>
    <xf numFmtId="179" fontId="9" fillId="0" borderId="31" xfId="28" applyNumberFormat="1" applyFont="1" applyFill="1" applyBorder="1" applyAlignment="1" applyProtection="1">
      <alignment horizontal="center" vertical="center" shrinkToFit="1"/>
      <protection locked="0"/>
    </xf>
    <xf numFmtId="10" fontId="9" fillId="0" borderId="31" xfId="28" applyNumberFormat="1" applyFont="1" applyFill="1" applyBorder="1" applyAlignment="1" applyProtection="1">
      <alignment horizontal="center" vertical="center" shrinkToFit="1"/>
      <protection locked="0"/>
    </xf>
    <xf numFmtId="0" fontId="9" fillId="0" borderId="91" xfId="28" applyNumberFormat="1" applyFont="1" applyFill="1" applyBorder="1" applyAlignment="1" applyProtection="1">
      <alignment horizontal="center" vertical="center" shrinkToFit="1"/>
      <protection locked="0"/>
    </xf>
    <xf numFmtId="179" fontId="9" fillId="0" borderId="32" xfId="28" applyNumberFormat="1" applyFont="1" applyFill="1" applyBorder="1" applyAlignment="1" applyProtection="1">
      <alignment horizontal="center" vertical="center" shrinkToFit="1"/>
      <protection locked="0"/>
    </xf>
    <xf numFmtId="10" fontId="9" fillId="0" borderId="32" xfId="28" applyNumberFormat="1" applyFont="1" applyFill="1" applyBorder="1" applyAlignment="1" applyProtection="1">
      <alignment horizontal="center" vertical="center" shrinkToFit="1"/>
      <protection locked="0"/>
    </xf>
    <xf numFmtId="0" fontId="12" fillId="0" borderId="1" xfId="0" applyFont="1" applyBorder="1" applyAlignment="1" applyProtection="1">
      <alignment horizontal="left" vertical="center" indent="1" shrinkToFit="1"/>
      <protection locked="0"/>
    </xf>
    <xf numFmtId="0" fontId="12" fillId="0" borderId="5" xfId="0" applyFont="1" applyBorder="1" applyAlignment="1" applyProtection="1">
      <alignment horizontal="left" vertical="center" indent="1" shrinkToFit="1"/>
      <protection locked="0"/>
    </xf>
    <xf numFmtId="0" fontId="12" fillId="0" borderId="20" xfId="0" applyFont="1" applyBorder="1" applyAlignment="1" applyProtection="1">
      <alignment horizontal="left" vertical="center" indent="1" shrinkToFit="1"/>
      <protection locked="0"/>
    </xf>
    <xf numFmtId="0" fontId="12" fillId="0" borderId="17" xfId="0" applyFont="1" applyBorder="1" applyAlignment="1" applyProtection="1">
      <alignment horizontal="left" vertical="center" indent="1" shrinkToFit="1"/>
      <protection locked="0"/>
    </xf>
    <xf numFmtId="0" fontId="9" fillId="0" borderId="19" xfId="0" applyFont="1" applyBorder="1" applyAlignment="1" applyProtection="1">
      <alignment horizontal="center" vertical="center" textRotation="255" shrinkToFit="1"/>
      <protection locked="0"/>
    </xf>
    <xf numFmtId="0" fontId="9" fillId="0" borderId="4" xfId="0" applyFont="1" applyBorder="1" applyAlignment="1" applyProtection="1">
      <alignment horizontal="center" vertical="center" textRotation="255" shrinkToFit="1"/>
      <protection locked="0"/>
    </xf>
    <xf numFmtId="0" fontId="9" fillId="0" borderId="47" xfId="0" applyFont="1" applyBorder="1" applyAlignment="1" applyProtection="1">
      <alignment horizontal="center" vertical="center" textRotation="255"/>
      <protection/>
    </xf>
    <xf numFmtId="0" fontId="9" fillId="0" borderId="59" xfId="0" applyFont="1" applyBorder="1" applyAlignment="1" applyProtection="1">
      <alignment horizontal="center" vertical="center" textRotation="255"/>
      <protection/>
    </xf>
    <xf numFmtId="0" fontId="9" fillId="0" borderId="72" xfId="0" applyFont="1" applyBorder="1" applyAlignment="1" applyProtection="1">
      <alignment horizontal="center" vertical="center" textRotation="255"/>
      <protection/>
    </xf>
    <xf numFmtId="0" fontId="9" fillId="0" borderId="73" xfId="0" applyFont="1" applyBorder="1" applyAlignment="1" applyProtection="1">
      <alignment horizontal="center" vertical="center" textRotation="255"/>
      <protection/>
    </xf>
    <xf numFmtId="0" fontId="9" fillId="0" borderId="23" xfId="0" applyFont="1" applyBorder="1" applyAlignment="1" applyProtection="1">
      <alignment horizontal="center" vertical="center" textRotation="255"/>
      <protection/>
    </xf>
    <xf numFmtId="0" fontId="9" fillId="0" borderId="19" xfId="0" applyFont="1" applyBorder="1" applyAlignment="1" applyProtection="1">
      <alignment horizontal="center" vertical="center" textRotation="255"/>
      <protection/>
    </xf>
    <xf numFmtId="0" fontId="9" fillId="0" borderId="60" xfId="0" applyFont="1" applyBorder="1" applyAlignment="1" applyProtection="1">
      <alignment horizontal="center" vertical="center" textRotation="255"/>
      <protection/>
    </xf>
    <xf numFmtId="0" fontId="9" fillId="0" borderId="41" xfId="0" applyFont="1" applyBorder="1" applyAlignment="1" applyProtection="1">
      <alignment horizontal="center" vertical="center" shrinkToFit="1"/>
      <protection/>
    </xf>
    <xf numFmtId="0" fontId="9" fillId="0" borderId="42" xfId="0" applyFont="1" applyBorder="1" applyAlignment="1" applyProtection="1">
      <alignment horizontal="center" vertical="center" shrinkToFit="1"/>
      <protection/>
    </xf>
    <xf numFmtId="0" fontId="9" fillId="0" borderId="38"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1" xfId="0" applyFont="1" applyBorder="1" applyAlignment="1" applyProtection="1">
      <alignment horizontal="left" vertical="center"/>
      <protection/>
    </xf>
    <xf numFmtId="0" fontId="9" fillId="0" borderId="2" xfId="0" applyFont="1" applyBorder="1" applyAlignment="1" applyProtection="1">
      <alignment horizontal="left" vertical="center"/>
      <protection/>
    </xf>
    <xf numFmtId="0" fontId="9" fillId="0" borderId="18" xfId="0" applyFont="1" applyBorder="1" applyAlignment="1" applyProtection="1">
      <alignment horizontal="left" vertical="center"/>
      <protection/>
    </xf>
    <xf numFmtId="0" fontId="9" fillId="0" borderId="89" xfId="0" applyFont="1" applyBorder="1" applyAlignment="1" applyProtection="1">
      <alignment horizontal="center" vertical="center" shrinkToFit="1"/>
      <protection/>
    </xf>
    <xf numFmtId="0" fontId="0" fillId="0" borderId="75" xfId="0" applyBorder="1" applyAlignment="1">
      <alignment horizontal="center" vertical="center" shrinkToFit="1"/>
    </xf>
    <xf numFmtId="0" fontId="9" fillId="0" borderId="1" xfId="0" applyFont="1" applyBorder="1" applyAlignment="1" applyProtection="1">
      <alignment horizontal="left" vertical="center" shrinkToFit="1"/>
      <protection/>
    </xf>
    <xf numFmtId="0" fontId="9" fillId="0" borderId="18" xfId="0" applyFont="1" applyBorder="1" applyAlignment="1" applyProtection="1">
      <alignment horizontal="left" vertical="center" shrinkToFit="1"/>
      <protection/>
    </xf>
    <xf numFmtId="0" fontId="9" fillId="0" borderId="65" xfId="0" applyFont="1" applyBorder="1" applyAlignment="1" applyProtection="1">
      <alignment horizontal="left" vertical="center" shrinkToFit="1"/>
      <protection/>
    </xf>
    <xf numFmtId="0" fontId="9" fillId="0" borderId="92" xfId="0" applyFont="1" applyBorder="1" applyAlignment="1" applyProtection="1">
      <alignment horizontal="left" vertical="center" shrinkToFit="1"/>
      <protection/>
    </xf>
    <xf numFmtId="0" fontId="9" fillId="0" borderId="72" xfId="0" applyFont="1" applyBorder="1" applyAlignment="1" applyProtection="1">
      <alignment horizontal="center" vertical="center" textRotation="255" shrinkToFit="1"/>
      <protection/>
    </xf>
    <xf numFmtId="0" fontId="9" fillId="0" borderId="47" xfId="0" applyFont="1" applyBorder="1" applyAlignment="1" applyProtection="1">
      <alignment horizontal="center" vertical="center" textRotation="255" shrinkToFit="1"/>
      <protection/>
    </xf>
    <xf numFmtId="0" fontId="9" fillId="0" borderId="59" xfId="0" applyFont="1" applyBorder="1" applyAlignment="1" applyProtection="1">
      <alignment horizontal="center" vertical="center" textRotation="255" shrinkToFit="1"/>
      <protection/>
    </xf>
    <xf numFmtId="0" fontId="9" fillId="0" borderId="48" xfId="0" applyFont="1" applyBorder="1" applyAlignment="1" applyProtection="1">
      <alignment horizontal="left" vertical="center" shrinkToFit="1"/>
      <protection/>
    </xf>
    <xf numFmtId="0" fontId="9" fillId="0" borderId="2" xfId="0" applyFont="1" applyBorder="1" applyAlignment="1" applyProtection="1">
      <alignment horizontal="left" vertical="center" shrinkToFit="1"/>
      <protection/>
    </xf>
    <xf numFmtId="0" fontId="9" fillId="0" borderId="20" xfId="0" applyFont="1" applyBorder="1" applyAlignment="1" applyProtection="1">
      <alignment horizontal="left" vertical="center" shrinkToFit="1"/>
      <protection/>
    </xf>
    <xf numFmtId="0" fontId="9" fillId="0" borderId="38" xfId="0" applyFont="1" applyBorder="1" applyAlignment="1" applyProtection="1">
      <alignment horizontal="center" vertical="center" shrinkToFit="1"/>
      <protection/>
    </xf>
    <xf numFmtId="0" fontId="9" fillId="0" borderId="39" xfId="0" applyFont="1" applyBorder="1" applyAlignment="1" applyProtection="1">
      <alignment horizontal="center" vertical="center" shrinkToFit="1"/>
      <protection/>
    </xf>
    <xf numFmtId="0" fontId="9" fillId="0" borderId="40" xfId="0" applyFont="1" applyBorder="1" applyAlignment="1" applyProtection="1">
      <alignment horizontal="center" vertical="center" shrinkToFit="1"/>
      <protection/>
    </xf>
    <xf numFmtId="0" fontId="9" fillId="0" borderId="25" xfId="0" applyFont="1" applyBorder="1" applyAlignment="1" applyProtection="1">
      <alignment horizontal="center" vertical="center" shrinkToFit="1"/>
      <protection/>
    </xf>
    <xf numFmtId="0" fontId="9" fillId="0" borderId="26" xfId="0" applyFont="1" applyBorder="1" applyAlignment="1" applyProtection="1">
      <alignment horizontal="center" vertical="center" shrinkToFit="1"/>
      <protection/>
    </xf>
    <xf numFmtId="0" fontId="9" fillId="0" borderId="16" xfId="0" applyFont="1" applyBorder="1" applyAlignment="1" applyProtection="1">
      <alignment horizontal="center" vertical="center" shrinkToFit="1"/>
      <protection/>
    </xf>
    <xf numFmtId="0" fontId="9" fillId="0" borderId="75" xfId="0" applyFont="1" applyBorder="1" applyAlignment="1" applyProtection="1">
      <alignment horizontal="center" vertical="center" shrinkToFit="1"/>
      <protection/>
    </xf>
    <xf numFmtId="0" fontId="9" fillId="0" borderId="6" xfId="0" applyFont="1" applyBorder="1" applyAlignment="1" applyProtection="1">
      <alignment horizontal="center" vertical="center" shrinkToFit="1"/>
      <protection/>
    </xf>
    <xf numFmtId="0" fontId="9" fillId="0" borderId="79" xfId="0" applyFont="1" applyBorder="1" applyAlignment="1" applyProtection="1">
      <alignment horizontal="center" vertical="center" shrinkToFit="1"/>
      <protection/>
    </xf>
    <xf numFmtId="0" fontId="9" fillId="0" borderId="21" xfId="0" applyFont="1" applyBorder="1" applyAlignment="1" applyProtection="1">
      <alignment horizontal="center" vertical="center" shrinkToFit="1"/>
      <protection/>
    </xf>
    <xf numFmtId="0" fontId="9" fillId="0" borderId="45" xfId="0" applyFont="1" applyBorder="1" applyAlignment="1" applyProtection="1">
      <alignment horizontal="center" vertical="center" shrinkToFit="1"/>
      <protection/>
    </xf>
    <xf numFmtId="0" fontId="9" fillId="0" borderId="0" xfId="0" applyFont="1" applyBorder="1" applyAlignment="1" applyProtection="1">
      <alignment horizontal="center" vertical="center" shrinkToFit="1"/>
      <protection/>
    </xf>
    <xf numFmtId="0" fontId="9" fillId="0" borderId="68" xfId="0" applyFont="1" applyBorder="1" applyAlignment="1" applyProtection="1">
      <alignment horizontal="center" vertical="center" shrinkToFit="1"/>
      <protection/>
    </xf>
    <xf numFmtId="0" fontId="9" fillId="0" borderId="36" xfId="0" applyFont="1" applyBorder="1" applyAlignment="1" applyProtection="1">
      <alignment horizontal="center" vertical="center" shrinkToFit="1"/>
      <protection/>
    </xf>
    <xf numFmtId="0" fontId="9" fillId="0" borderId="6" xfId="0" applyFont="1" applyBorder="1" applyAlignment="1" applyProtection="1">
      <alignment horizontal="center" vertical="center" wrapText="1" shrinkToFit="1"/>
      <protection/>
    </xf>
    <xf numFmtId="0" fontId="9" fillId="0" borderId="63" xfId="0" applyFont="1" applyBorder="1" applyAlignment="1" applyProtection="1">
      <alignment horizontal="center" vertical="center" shrinkToFit="1"/>
      <protection/>
    </xf>
    <xf numFmtId="0" fontId="14" fillId="0" borderId="36" xfId="0" applyFont="1" applyBorder="1" applyAlignment="1" applyProtection="1">
      <alignment horizontal="left" shrinkToFit="1"/>
      <protection/>
    </xf>
    <xf numFmtId="0" fontId="9" fillId="0" borderId="17" xfId="0" applyFont="1" applyBorder="1" applyAlignment="1" applyProtection="1">
      <alignment horizontal="center" vertical="center" shrinkToFit="1"/>
      <protection/>
    </xf>
    <xf numFmtId="0" fontId="9" fillId="0" borderId="84" xfId="0" applyFont="1" applyBorder="1" applyAlignment="1" applyProtection="1">
      <alignment horizontal="center" vertical="center" shrinkToFit="1"/>
      <protection/>
    </xf>
    <xf numFmtId="0" fontId="9" fillId="0" borderId="46" xfId="0" applyFont="1" applyBorder="1" applyAlignment="1" applyProtection="1">
      <alignment horizontal="center" vertical="center" shrinkToFit="1"/>
      <protection/>
    </xf>
    <xf numFmtId="0" fontId="9" fillId="0" borderId="69" xfId="0" applyFont="1" applyBorder="1" applyAlignment="1" applyProtection="1">
      <alignment horizontal="center" vertical="center" shrinkToFit="1"/>
      <protection/>
    </xf>
    <xf numFmtId="0" fontId="9" fillId="0" borderId="19" xfId="0" applyFont="1" applyBorder="1" applyAlignment="1" applyProtection="1">
      <alignment horizontal="center" vertical="center" shrinkToFit="1"/>
      <protection/>
    </xf>
    <xf numFmtId="0" fontId="9" fillId="0" borderId="4" xfId="0" applyFont="1" applyBorder="1" applyAlignment="1" applyProtection="1">
      <alignment horizontal="center" vertical="center" shrinkToFit="1"/>
      <protection/>
    </xf>
    <xf numFmtId="0" fontId="9" fillId="0" borderId="43" xfId="0" applyFont="1" applyBorder="1" applyAlignment="1" applyProtection="1">
      <alignment horizontal="center" vertical="center" wrapText="1" shrinkToFit="1"/>
      <protection/>
    </xf>
    <xf numFmtId="0" fontId="9" fillId="0" borderId="27" xfId="0" applyFont="1" applyBorder="1" applyAlignment="1" applyProtection="1">
      <alignment horizontal="center" vertical="center" wrapText="1" shrinkToFit="1"/>
      <protection/>
    </xf>
    <xf numFmtId="0" fontId="9" fillId="0" borderId="29" xfId="0" applyFont="1" applyBorder="1" applyAlignment="1" applyProtection="1">
      <alignment horizontal="center" vertical="center" wrapText="1" shrinkToFit="1"/>
      <protection/>
    </xf>
    <xf numFmtId="0" fontId="9" fillId="0" borderId="23" xfId="0" applyFont="1" applyBorder="1" applyAlignment="1" applyProtection="1">
      <alignment horizontal="center" vertical="center" shrinkToFit="1"/>
      <protection/>
    </xf>
    <xf numFmtId="0" fontId="9" fillId="0" borderId="20" xfId="0" applyFont="1" applyBorder="1" applyAlignment="1" applyProtection="1">
      <alignment horizontal="center" vertical="center" shrinkToFit="1"/>
      <protection/>
    </xf>
    <xf numFmtId="0" fontId="9" fillId="0" borderId="72" xfId="28" applyFont="1" applyFill="1" applyBorder="1" applyAlignment="1" applyProtection="1">
      <alignment horizontal="center" vertical="center"/>
      <protection/>
    </xf>
    <xf numFmtId="0" fontId="9" fillId="0" borderId="47" xfId="28" applyFont="1" applyFill="1" applyBorder="1" applyAlignment="1" applyProtection="1">
      <alignment horizontal="center" vertical="center"/>
      <protection/>
    </xf>
    <xf numFmtId="0" fontId="9" fillId="0" borderId="73" xfId="28" applyFont="1" applyFill="1" applyBorder="1" applyAlignment="1" applyProtection="1">
      <alignment horizontal="center" vertical="center"/>
      <protection/>
    </xf>
    <xf numFmtId="0" fontId="9" fillId="0" borderId="80" xfId="28" applyFont="1" applyFill="1" applyBorder="1" applyAlignment="1" applyProtection="1" quotePrefix="1">
      <alignment horizontal="center" vertical="center"/>
      <protection/>
    </xf>
    <xf numFmtId="0" fontId="9" fillId="0" borderId="73" xfId="28" applyFont="1" applyFill="1" applyBorder="1" applyAlignment="1" applyProtection="1" quotePrefix="1">
      <alignment horizontal="center" vertical="center"/>
      <protection/>
    </xf>
    <xf numFmtId="187" fontId="9" fillId="0" borderId="41" xfId="28" applyNumberFormat="1" applyFont="1" applyFill="1" applyBorder="1" applyAlignment="1" applyProtection="1">
      <alignment horizontal="center" vertical="center" shrinkToFit="1"/>
      <protection/>
    </xf>
    <xf numFmtId="187" fontId="9" fillId="0" borderId="54" xfId="28" applyNumberFormat="1" applyFont="1" applyFill="1" applyBorder="1" applyAlignment="1" applyProtection="1">
      <alignment horizontal="center" vertical="center" shrinkToFit="1"/>
      <protection/>
    </xf>
    <xf numFmtId="0" fontId="12" fillId="0" borderId="54" xfId="28" applyFont="1" applyFill="1" applyBorder="1" applyAlignment="1">
      <alignment shrinkToFit="1"/>
      <protection/>
    </xf>
    <xf numFmtId="0" fontId="18" fillId="0" borderId="27" xfId="0" applyFont="1" applyBorder="1" applyAlignment="1" applyProtection="1">
      <alignment vertical="top" shrinkToFit="1"/>
      <protection locked="0"/>
    </xf>
    <xf numFmtId="0" fontId="0" fillId="0" borderId="28" xfId="0" applyBorder="1" applyAlignment="1">
      <alignment vertical="top" shrinkToFit="1"/>
    </xf>
    <xf numFmtId="0" fontId="9" fillId="0" borderId="73" xfId="0" applyFont="1" applyBorder="1" applyAlignment="1" applyProtection="1">
      <alignment horizontal="center" vertical="center" textRotation="255" shrinkToFit="1"/>
      <protection/>
    </xf>
    <xf numFmtId="0" fontId="9" fillId="0" borderId="5" xfId="0" applyFont="1" applyBorder="1" applyAlignment="1" applyProtection="1">
      <alignment horizontal="left" vertical="center" shrinkToFit="1"/>
      <protection/>
    </xf>
    <xf numFmtId="0" fontId="27" fillId="0" borderId="27" xfId="0" applyFont="1" applyBorder="1" applyAlignment="1" applyProtection="1">
      <alignment vertical="top" shrinkToFit="1"/>
      <protection locked="0"/>
    </xf>
    <xf numFmtId="0" fontId="27" fillId="0" borderId="28" xfId="0" applyFont="1" applyBorder="1" applyAlignment="1" applyProtection="1">
      <alignment vertical="top" shrinkToFit="1"/>
      <protection locked="0"/>
    </xf>
    <xf numFmtId="0" fontId="9" fillId="0" borderId="23" xfId="0" applyFont="1" applyBorder="1" applyAlignment="1" applyProtection="1">
      <alignment horizontal="center" vertical="center" textRotation="255" shrinkToFit="1"/>
      <protection/>
    </xf>
    <xf numFmtId="0" fontId="9" fillId="0" borderId="19" xfId="0" applyFont="1" applyBorder="1" applyAlignment="1" applyProtection="1">
      <alignment horizontal="center" vertical="center" textRotation="255" shrinkToFit="1"/>
      <protection/>
    </xf>
    <xf numFmtId="0" fontId="9" fillId="0" borderId="29" xfId="0" applyFont="1" applyBorder="1" applyAlignment="1" applyProtection="1">
      <alignment horizontal="center" vertical="center" shrinkToFit="1"/>
      <protection/>
    </xf>
    <xf numFmtId="0" fontId="9" fillId="0" borderId="20" xfId="0" applyFont="1" applyBorder="1" applyAlignment="1" applyProtection="1">
      <alignment horizontal="center" vertical="center" textRotation="255" shrinkToFit="1"/>
      <protection/>
    </xf>
    <xf numFmtId="0" fontId="9" fillId="0" borderId="27" xfId="0" applyFont="1" applyBorder="1" applyAlignment="1" applyProtection="1">
      <alignment horizontal="center" vertical="center" textRotation="255" shrinkToFit="1"/>
      <protection/>
    </xf>
    <xf numFmtId="0" fontId="9" fillId="0" borderId="4" xfId="0" applyFont="1" applyBorder="1" applyAlignment="1" applyProtection="1">
      <alignment horizontal="center" vertical="center" textRotation="255" shrinkToFit="1"/>
      <protection/>
    </xf>
    <xf numFmtId="0" fontId="9" fillId="0" borderId="49" xfId="0" applyFont="1" applyBorder="1" applyAlignment="1" applyProtection="1">
      <alignment horizontal="left" vertical="center" shrinkToFit="1"/>
      <protection/>
    </xf>
    <xf numFmtId="0" fontId="9" fillId="0" borderId="50" xfId="0" applyFont="1" applyBorder="1" applyAlignment="1" applyProtection="1">
      <alignment horizontal="left" vertical="center" shrinkToFit="1"/>
      <protection/>
    </xf>
    <xf numFmtId="0" fontId="9" fillId="0" borderId="79" xfId="0" applyFont="1" applyBorder="1" applyAlignment="1" applyProtection="1">
      <alignment horizontal="left" vertical="center" shrinkToFit="1"/>
      <protection/>
    </xf>
    <xf numFmtId="0" fontId="9" fillId="0" borderId="21" xfId="0" applyFont="1" applyBorder="1" applyAlignment="1" applyProtection="1">
      <alignment horizontal="left" vertical="center" shrinkToFit="1"/>
      <protection/>
    </xf>
    <xf numFmtId="0" fontId="9" fillId="0" borderId="17" xfId="0" applyFont="1" applyBorder="1" applyAlignment="1" applyProtection="1">
      <alignment horizontal="left" vertical="center" shrinkToFit="1"/>
      <protection/>
    </xf>
    <xf numFmtId="0" fontId="9" fillId="0" borderId="27" xfId="0" applyFont="1" applyBorder="1" applyAlignment="1" applyProtection="1">
      <alignment horizontal="center" vertical="center" shrinkToFit="1"/>
      <protection/>
    </xf>
    <xf numFmtId="0" fontId="9" fillId="0" borderId="43" xfId="0" applyFont="1" applyBorder="1" applyAlignment="1" applyProtection="1">
      <alignment horizontal="center" vertical="center" shrinkToFit="1"/>
      <protection/>
    </xf>
    <xf numFmtId="0" fontId="9" fillId="0" borderId="44" xfId="0" applyFont="1" applyBorder="1" applyAlignment="1" applyProtection="1">
      <alignment horizontal="center" vertical="center" shrinkToFit="1"/>
      <protection/>
    </xf>
    <xf numFmtId="0" fontId="9" fillId="0" borderId="30" xfId="0" applyFont="1" applyBorder="1" applyAlignment="1" applyProtection="1">
      <alignment horizontal="center" vertical="center" shrinkToFit="1"/>
      <protection/>
    </xf>
    <xf numFmtId="0" fontId="9" fillId="0" borderId="1" xfId="0" applyFont="1" applyBorder="1" applyAlignment="1" applyProtection="1">
      <alignment vertical="center" shrinkToFit="1"/>
      <protection/>
    </xf>
    <xf numFmtId="0" fontId="9" fillId="0" borderId="2" xfId="0" applyFont="1" applyBorder="1" applyAlignment="1" applyProtection="1">
      <alignment vertical="center" shrinkToFit="1"/>
      <protection/>
    </xf>
    <xf numFmtId="0" fontId="9" fillId="0" borderId="5" xfId="0" applyFont="1" applyBorder="1" applyAlignment="1" applyProtection="1">
      <alignment vertical="center" shrinkToFit="1"/>
      <protection/>
    </xf>
    <xf numFmtId="0" fontId="9" fillId="0" borderId="20" xfId="0" applyFont="1" applyBorder="1" applyAlignment="1" applyProtection="1">
      <alignment vertical="center" shrinkToFit="1"/>
      <protection/>
    </xf>
    <xf numFmtId="0" fontId="9" fillId="0" borderId="48" xfId="0" applyFont="1" applyBorder="1" applyAlignment="1" applyProtection="1">
      <alignment vertical="center" shrinkToFit="1"/>
      <protection/>
    </xf>
    <xf numFmtId="0" fontId="9" fillId="0" borderId="0" xfId="0" applyFont="1" applyBorder="1" applyAlignment="1" applyProtection="1">
      <alignment horizontal="left" vertical="center" wrapText="1" shrinkToFit="1"/>
      <protection/>
    </xf>
    <xf numFmtId="0" fontId="0" fillId="0" borderId="2" xfId="0" applyBorder="1" applyAlignment="1">
      <alignment/>
    </xf>
    <xf numFmtId="0" fontId="0" fillId="0" borderId="5" xfId="0" applyBorder="1" applyAlignment="1">
      <alignment/>
    </xf>
    <xf numFmtId="0" fontId="9" fillId="0" borderId="39" xfId="0" applyFont="1" applyBorder="1" applyAlignment="1" applyProtection="1">
      <alignment vertical="center" wrapText="1"/>
      <protection/>
    </xf>
    <xf numFmtId="0" fontId="9" fillId="0" borderId="0" xfId="0" applyFont="1" applyAlignment="1" applyProtection="1">
      <alignment vertical="center" shrinkToFit="1"/>
      <protection/>
    </xf>
    <xf numFmtId="179" fontId="9" fillId="0" borderId="29" xfId="22" applyNumberFormat="1" applyFont="1" applyFill="1" applyBorder="1" applyAlignment="1" applyProtection="1">
      <alignment horizontal="center" vertical="center" shrinkToFit="1"/>
      <protection/>
    </xf>
    <xf numFmtId="179" fontId="9" fillId="0" borderId="16" xfId="22" applyNumberFormat="1" applyFont="1" applyFill="1" applyBorder="1" applyAlignment="1" applyProtection="1">
      <alignment horizontal="center" vertical="center" shrinkToFit="1"/>
      <protection/>
    </xf>
    <xf numFmtId="179" fontId="9" fillId="0" borderId="30" xfId="22" applyNumberFormat="1" applyFont="1" applyFill="1" applyBorder="1" applyAlignment="1" applyProtection="1">
      <alignment horizontal="center" vertical="center" shrinkToFit="1"/>
      <protection/>
    </xf>
    <xf numFmtId="0" fontId="9" fillId="0" borderId="48" xfId="23" applyFont="1" applyFill="1" applyBorder="1" applyAlignment="1" applyProtection="1">
      <alignment horizontal="center" vertical="center"/>
      <protection/>
    </xf>
    <xf numFmtId="0" fontId="9" fillId="0" borderId="2" xfId="23" applyFont="1" applyFill="1" applyBorder="1" applyAlignment="1" applyProtection="1">
      <alignment horizontal="center" vertical="center"/>
      <protection/>
    </xf>
    <xf numFmtId="0" fontId="9" fillId="0" borderId="5" xfId="23" applyFont="1" applyFill="1" applyBorder="1" applyAlignment="1" applyProtection="1">
      <alignment horizontal="center" vertical="center"/>
      <protection/>
    </xf>
    <xf numFmtId="0" fontId="9" fillId="0" borderId="49" xfId="23" applyFont="1" applyFill="1" applyBorder="1" applyAlignment="1" applyProtection="1">
      <alignment horizontal="center" vertical="center"/>
      <protection/>
    </xf>
    <xf numFmtId="0" fontId="9" fillId="0" borderId="50" xfId="23" applyFont="1" applyFill="1" applyBorder="1" applyAlignment="1" applyProtection="1">
      <alignment horizontal="center" vertical="center"/>
      <protection/>
    </xf>
    <xf numFmtId="0" fontId="9" fillId="0" borderId="67" xfId="23" applyFont="1" applyFill="1" applyBorder="1" applyAlignment="1" applyProtection="1">
      <alignment horizontal="center" vertical="center"/>
      <protection/>
    </xf>
    <xf numFmtId="0" fontId="9" fillId="0" borderId="19" xfId="23" applyFont="1" applyFill="1" applyBorder="1" applyAlignment="1" applyProtection="1">
      <alignment horizontal="center" vertical="center"/>
      <protection/>
    </xf>
    <xf numFmtId="0" fontId="9" fillId="0" borderId="20" xfId="23" applyFont="1" applyFill="1" applyBorder="1" applyAlignment="1" applyProtection="1">
      <alignment horizontal="center" vertical="top"/>
      <protection/>
    </xf>
    <xf numFmtId="0" fontId="9" fillId="0" borderId="17" xfId="23" applyFont="1" applyFill="1" applyBorder="1" applyAlignment="1" applyProtection="1">
      <alignment horizontal="center" vertical="top"/>
      <protection/>
    </xf>
    <xf numFmtId="0" fontId="9" fillId="0" borderId="4" xfId="23" applyFont="1" applyFill="1" applyBorder="1" applyAlignment="1" applyProtection="1">
      <alignment horizontal="center" vertical="center"/>
      <protection/>
    </xf>
    <xf numFmtId="0" fontId="9" fillId="0" borderId="38" xfId="23" applyFont="1" applyFill="1" applyBorder="1" applyAlignment="1" applyProtection="1">
      <alignment horizontal="center" vertical="center"/>
      <protection/>
    </xf>
    <xf numFmtId="0" fontId="9" fillId="0" borderId="39" xfId="23" applyFont="1" applyFill="1" applyBorder="1" applyAlignment="1" applyProtection="1">
      <alignment horizontal="center" vertical="center"/>
      <protection/>
    </xf>
    <xf numFmtId="0" fontId="9" fillId="0" borderId="40" xfId="23" applyFont="1" applyFill="1" applyBorder="1" applyAlignment="1" applyProtection="1">
      <alignment horizontal="center" vertical="center"/>
      <protection/>
    </xf>
    <xf numFmtId="0" fontId="9" fillId="0" borderId="45" xfId="23" applyFont="1" applyFill="1" applyBorder="1" applyAlignment="1" applyProtection="1">
      <alignment horizontal="center" vertical="center"/>
      <protection/>
    </xf>
    <xf numFmtId="0" fontId="9" fillId="0" borderId="0" xfId="23" applyFont="1" applyFill="1" applyBorder="1" applyAlignment="1" applyProtection="1">
      <alignment horizontal="center" vertical="center"/>
      <protection/>
    </xf>
    <xf numFmtId="0" fontId="9" fillId="0" borderId="46" xfId="23" applyFont="1" applyFill="1" applyBorder="1" applyAlignment="1" applyProtection="1">
      <alignment horizontal="center" vertical="center"/>
      <protection/>
    </xf>
    <xf numFmtId="0" fontId="9" fillId="0" borderId="25" xfId="23" applyFont="1" applyFill="1" applyBorder="1" applyAlignment="1" applyProtection="1">
      <alignment horizontal="center" vertical="center"/>
      <protection/>
    </xf>
    <xf numFmtId="0" fontId="9" fillId="0" borderId="26" xfId="23" applyFont="1" applyFill="1" applyBorder="1" applyAlignment="1" applyProtection="1">
      <alignment horizontal="center" vertical="center"/>
      <protection/>
    </xf>
    <xf numFmtId="0" fontId="9" fillId="0" borderId="16" xfId="23" applyFont="1" applyFill="1" applyBorder="1" applyAlignment="1" applyProtection="1">
      <alignment horizontal="center" vertical="center"/>
      <protection/>
    </xf>
    <xf numFmtId="0" fontId="9" fillId="0" borderId="47" xfId="22" applyFont="1" applyFill="1" applyBorder="1" applyAlignment="1" applyProtection="1">
      <alignment horizontal="center" vertical="distributed" textRotation="255"/>
      <protection/>
    </xf>
    <xf numFmtId="0" fontId="9" fillId="0" borderId="79"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9" xfId="23" applyFont="1" applyFill="1" applyBorder="1" applyAlignment="1" applyProtection="1">
      <alignment horizontal="center" vertical="center"/>
      <protection/>
    </xf>
    <xf numFmtId="0" fontId="9" fillId="0" borderId="43" xfId="23" applyFont="1" applyFill="1" applyBorder="1" applyAlignment="1" applyProtection="1">
      <alignment horizontal="center" vertical="center"/>
      <protection/>
    </xf>
    <xf numFmtId="0" fontId="9" fillId="0" borderId="78" xfId="23" applyFont="1" applyFill="1" applyBorder="1" applyAlignment="1" applyProtection="1">
      <alignment horizontal="center" vertical="center"/>
      <protection/>
    </xf>
    <xf numFmtId="0" fontId="9" fillId="0" borderId="84" xfId="23" applyFont="1" applyFill="1" applyBorder="1" applyAlignment="1" applyProtection="1">
      <alignment horizontal="center" vertical="center"/>
      <protection/>
    </xf>
    <xf numFmtId="0" fontId="9" fillId="0" borderId="75" xfId="23" applyFont="1" applyFill="1" applyBorder="1" applyAlignment="1" applyProtection="1">
      <alignment horizontal="center" vertical="center"/>
      <protection/>
    </xf>
    <xf numFmtId="182" fontId="9" fillId="0" borderId="43" xfId="22" applyNumberFormat="1" applyFont="1" applyFill="1" applyBorder="1" applyAlignment="1" applyProtection="1" quotePrefix="1">
      <alignment horizontal="center" vertical="center"/>
      <protection/>
    </xf>
    <xf numFmtId="182" fontId="9" fillId="0" borderId="40" xfId="22" applyNumberFormat="1" applyFont="1" applyFill="1" applyBorder="1" applyAlignment="1" applyProtection="1" quotePrefix="1">
      <alignment horizontal="center" vertical="center"/>
      <protection/>
    </xf>
    <xf numFmtId="0" fontId="9" fillId="0" borderId="19" xfId="22" applyFont="1" applyFill="1" applyBorder="1" applyAlignment="1" applyProtection="1">
      <alignment horizontal="center" vertical="center"/>
      <protection/>
    </xf>
    <xf numFmtId="0" fontId="12" fillId="0" borderId="4" xfId="28" applyFont="1" applyFill="1" applyBorder="1" applyAlignment="1" applyProtection="1">
      <alignment horizontal="center" vertical="center"/>
      <protection/>
    </xf>
    <xf numFmtId="0" fontId="13" fillId="0" borderId="79" xfId="22" applyFont="1" applyFill="1" applyBorder="1" applyAlignment="1" applyProtection="1">
      <alignment horizontal="center" vertical="center" wrapText="1"/>
      <protection/>
    </xf>
    <xf numFmtId="0" fontId="13" fillId="0" borderId="21" xfId="22" applyFont="1" applyFill="1" applyBorder="1" applyAlignment="1" applyProtection="1">
      <alignment horizontal="center" vertical="center"/>
      <protection/>
    </xf>
    <xf numFmtId="0" fontId="13" fillId="0" borderId="17" xfId="22" applyFont="1" applyFill="1" applyBorder="1" applyAlignment="1" applyProtection="1">
      <alignment horizontal="center" vertical="center"/>
      <protection/>
    </xf>
    <xf numFmtId="0" fontId="13" fillId="0" borderId="45" xfId="22" applyFont="1" applyFill="1" applyBorder="1" applyAlignment="1" applyProtection="1">
      <alignment horizontal="center" vertical="center"/>
      <protection/>
    </xf>
    <xf numFmtId="0" fontId="13" fillId="0" borderId="0" xfId="22" applyFont="1" applyFill="1" applyBorder="1" applyAlignment="1" applyProtection="1">
      <alignment horizontal="center" vertical="center"/>
      <protection/>
    </xf>
    <xf numFmtId="0" fontId="13" fillId="0" borderId="46" xfId="22" applyFont="1" applyFill="1" applyBorder="1" applyAlignment="1" applyProtection="1">
      <alignment horizontal="center" vertical="center"/>
      <protection/>
    </xf>
    <xf numFmtId="0" fontId="13" fillId="0" borderId="25" xfId="22" applyFont="1" applyFill="1" applyBorder="1" applyAlignment="1" applyProtection="1">
      <alignment horizontal="center" vertical="center"/>
      <protection/>
    </xf>
    <xf numFmtId="0" fontId="13" fillId="0" borderId="26" xfId="22" applyFont="1" applyFill="1" applyBorder="1" applyAlignment="1" applyProtection="1">
      <alignment horizontal="center" vertical="center"/>
      <protection/>
    </xf>
    <xf numFmtId="0" fontId="13" fillId="0" borderId="16" xfId="22" applyFont="1" applyFill="1" applyBorder="1" applyAlignment="1" applyProtection="1">
      <alignment horizontal="center" vertical="center"/>
      <protection/>
    </xf>
    <xf numFmtId="0" fontId="9" fillId="0" borderId="72" xfId="22" applyFont="1" applyFill="1" applyBorder="1" applyAlignment="1" applyProtection="1">
      <alignment horizontal="center" vertical="center" textRotation="255"/>
      <protection/>
    </xf>
    <xf numFmtId="0" fontId="9" fillId="0" borderId="47" xfId="22" applyFont="1" applyFill="1" applyBorder="1" applyAlignment="1" applyProtection="1">
      <alignment horizontal="center" vertical="center" textRotation="255"/>
      <protection/>
    </xf>
    <xf numFmtId="0" fontId="9" fillId="0" borderId="73" xfId="22" applyFont="1" applyFill="1" applyBorder="1" applyAlignment="1" applyProtection="1">
      <alignment horizontal="center" vertical="center" textRotation="255"/>
      <protection/>
    </xf>
    <xf numFmtId="0" fontId="9" fillId="0" borderId="1" xfId="22" applyFont="1" applyFill="1" applyBorder="1" applyAlignment="1" applyProtection="1" quotePrefix="1">
      <alignment horizontal="left" vertical="center"/>
      <protection/>
    </xf>
    <xf numFmtId="0" fontId="9" fillId="0" borderId="2" xfId="22" applyFont="1" applyFill="1" applyBorder="1" applyAlignment="1" applyProtection="1" quotePrefix="1">
      <alignment horizontal="left" vertical="center"/>
      <protection/>
    </xf>
    <xf numFmtId="0" fontId="9" fillId="0" borderId="23" xfId="22" applyFont="1" applyFill="1" applyBorder="1" applyAlignment="1" applyProtection="1">
      <alignment horizontal="center" vertical="center" textRotation="255"/>
      <protection/>
    </xf>
    <xf numFmtId="0" fontId="9" fillId="0" borderId="19" xfId="22" applyFont="1" applyFill="1" applyBorder="1" applyAlignment="1" applyProtection="1">
      <alignment horizontal="center" vertical="center" textRotation="255"/>
      <protection/>
    </xf>
    <xf numFmtId="182" fontId="9" fillId="0" borderId="19" xfId="22" applyNumberFormat="1" applyFont="1" applyFill="1" applyBorder="1" applyAlignment="1" applyProtection="1">
      <alignment horizontal="center" vertical="center"/>
      <protection/>
    </xf>
    <xf numFmtId="0" fontId="0" fillId="0" borderId="4" xfId="0" applyFill="1" applyBorder="1" applyAlignment="1">
      <alignment horizontal="center" vertical="center"/>
    </xf>
    <xf numFmtId="0" fontId="9" fillId="0" borderId="23" xfId="22" applyFont="1" applyFill="1" applyBorder="1" applyAlignment="1" applyProtection="1" quotePrefix="1">
      <alignment horizontal="center" vertical="center"/>
      <protection/>
    </xf>
    <xf numFmtId="0" fontId="9" fillId="0" borderId="38" xfId="29" applyFont="1" applyFill="1" applyBorder="1" applyAlignment="1" applyProtection="1">
      <alignment horizontal="center" vertical="center"/>
      <protection/>
    </xf>
    <xf numFmtId="0" fontId="12" fillId="0" borderId="40" xfId="28" applyFont="1" applyFill="1" applyBorder="1" applyAlignment="1" applyProtection="1">
      <alignment horizontal="center" vertical="center"/>
      <protection/>
    </xf>
    <xf numFmtId="0" fontId="9" fillId="0" borderId="45" xfId="29" applyFont="1" applyFill="1" applyBorder="1" applyAlignment="1" applyProtection="1">
      <alignment horizontal="center" vertical="center"/>
      <protection/>
    </xf>
    <xf numFmtId="0" fontId="12" fillId="0" borderId="46" xfId="28" applyFont="1" applyFill="1" applyBorder="1" applyAlignment="1" applyProtection="1">
      <alignment horizontal="center" vertical="center"/>
      <protection/>
    </xf>
    <xf numFmtId="0" fontId="12" fillId="0" borderId="25" xfId="28" applyFont="1" applyFill="1" applyBorder="1" applyAlignment="1" applyProtection="1">
      <alignment horizontal="center" vertical="center"/>
      <protection/>
    </xf>
    <xf numFmtId="0" fontId="12" fillId="0" borderId="16" xfId="28" applyFont="1" applyFill="1" applyBorder="1" applyAlignment="1" applyProtection="1">
      <alignment horizontal="center" vertical="center"/>
      <protection/>
    </xf>
    <xf numFmtId="0" fontId="9" fillId="0" borderId="69" xfId="29" applyFont="1" applyFill="1" applyBorder="1" applyAlignment="1" applyProtection="1">
      <alignment horizontal="distributed" vertical="center"/>
      <protection/>
    </xf>
    <xf numFmtId="0" fontId="0" fillId="0" borderId="19" xfId="0" applyBorder="1" applyAlignment="1">
      <alignment/>
    </xf>
    <xf numFmtId="0" fontId="0" fillId="0" borderId="4" xfId="0" applyBorder="1" applyAlignment="1">
      <alignment/>
    </xf>
    <xf numFmtId="0" fontId="9" fillId="0" borderId="69" xfId="29" applyFont="1" applyFill="1" applyBorder="1" applyAlignment="1" applyProtection="1">
      <alignment horizontal="center" vertical="center"/>
      <protection/>
    </xf>
    <xf numFmtId="0" fontId="9" fillId="0" borderId="19" xfId="29" applyFont="1" applyFill="1" applyBorder="1" applyAlignment="1" applyProtection="1">
      <alignment horizontal="center" vertical="center"/>
      <protection/>
    </xf>
    <xf numFmtId="0" fontId="12" fillId="0" borderId="4" xfId="28" applyFont="1" applyFill="1" applyBorder="1" applyAlignment="1" applyProtection="1">
      <alignment vertical="center"/>
      <protection/>
    </xf>
    <xf numFmtId="0" fontId="9" fillId="0" borderId="89" xfId="29" applyFont="1" applyFill="1" applyBorder="1" applyAlignment="1" applyProtection="1" quotePrefix="1">
      <alignment horizontal="center" vertical="center"/>
      <protection/>
    </xf>
    <xf numFmtId="0" fontId="9" fillId="0" borderId="84" xfId="29" applyFont="1" applyFill="1" applyBorder="1" applyAlignment="1" applyProtection="1" quotePrefix="1">
      <alignment horizontal="center" vertical="center"/>
      <protection/>
    </xf>
    <xf numFmtId="0" fontId="9" fillId="0" borderId="75" xfId="29" applyFont="1" applyFill="1" applyBorder="1" applyAlignment="1" applyProtection="1" quotePrefix="1">
      <alignment horizontal="center" vertical="center"/>
      <protection/>
    </xf>
    <xf numFmtId="0" fontId="9" fillId="0" borderId="69" xfId="29" applyFont="1" applyFill="1" applyBorder="1" applyAlignment="1" applyProtection="1">
      <alignment horizontal="distributed" vertical="center" wrapText="1"/>
      <protection/>
    </xf>
    <xf numFmtId="0" fontId="9" fillId="0" borderId="43" xfId="29" applyFont="1" applyFill="1" applyBorder="1" applyAlignment="1" applyProtection="1">
      <alignment horizontal="distributed" vertical="center" wrapText="1"/>
      <protection/>
    </xf>
    <xf numFmtId="0" fontId="9" fillId="0" borderId="19" xfId="29" applyFont="1" applyFill="1" applyBorder="1" applyAlignment="1" applyProtection="1">
      <alignment horizontal="distributed" vertical="center"/>
      <protection/>
    </xf>
    <xf numFmtId="0" fontId="9" fillId="0" borderId="4" xfId="29" applyFont="1" applyFill="1" applyBorder="1" applyAlignment="1" applyProtection="1">
      <alignment horizontal="distributed" vertical="center"/>
      <protection/>
    </xf>
    <xf numFmtId="0" fontId="0" fillId="0" borderId="19" xfId="0" applyBorder="1" applyAlignment="1">
      <alignment horizontal="distributed"/>
    </xf>
    <xf numFmtId="0" fontId="0" fillId="0" borderId="4" xfId="0" applyBorder="1" applyAlignment="1">
      <alignment horizontal="distributed"/>
    </xf>
    <xf numFmtId="179" fontId="9" fillId="0" borderId="23" xfId="28" applyNumberFormat="1" applyFont="1" applyFill="1" applyBorder="1" applyAlignment="1" applyProtection="1">
      <alignment vertical="center" shrinkToFit="1"/>
      <protection hidden="1"/>
    </xf>
    <xf numFmtId="179" fontId="9" fillId="0" borderId="60" xfId="28" applyNumberFormat="1" applyFont="1" applyFill="1" applyBorder="1" applyAlignment="1" applyProtection="1">
      <alignment vertical="center" shrinkToFit="1"/>
      <protection hidden="1"/>
    </xf>
    <xf numFmtId="179" fontId="9" fillId="0" borderId="4" xfId="28" applyNumberFormat="1" applyFont="1" applyFill="1" applyBorder="1" applyAlignment="1" applyProtection="1">
      <alignment vertical="center" shrinkToFit="1"/>
      <protection hidden="1"/>
    </xf>
    <xf numFmtId="179" fontId="9" fillId="0" borderId="23" xfId="28" applyNumberFormat="1" applyFont="1" applyFill="1" applyBorder="1" applyAlignment="1" applyProtection="1">
      <alignment horizontal="center" vertical="center" shrinkToFit="1"/>
      <protection hidden="1"/>
    </xf>
    <xf numFmtId="179" fontId="9" fillId="0" borderId="4" xfId="28" applyNumberFormat="1" applyFont="1" applyFill="1" applyBorder="1" applyAlignment="1" applyProtection="1">
      <alignment horizontal="center" vertical="center" shrinkToFit="1"/>
      <protection hidden="1"/>
    </xf>
    <xf numFmtId="179" fontId="9" fillId="0" borderId="69" xfId="28" applyNumberFormat="1" applyFont="1" applyFill="1" applyBorder="1" applyAlignment="1" applyProtection="1">
      <alignment horizontal="center" vertical="center" shrinkToFit="1"/>
      <protection hidden="1"/>
    </xf>
    <xf numFmtId="179" fontId="9" fillId="0" borderId="60" xfId="28" applyNumberFormat="1" applyFont="1" applyFill="1" applyBorder="1" applyAlignment="1" applyProtection="1">
      <alignment horizontal="center" vertical="center" shrinkToFit="1"/>
      <protection hidden="1"/>
    </xf>
    <xf numFmtId="179" fontId="9" fillId="0" borderId="69" xfId="28" applyNumberFormat="1" applyFont="1" applyFill="1" applyBorder="1" applyAlignment="1" applyProtection="1">
      <alignment vertical="center" shrinkToFit="1"/>
      <protection hidden="1"/>
    </xf>
    <xf numFmtId="0" fontId="9" fillId="0" borderId="78" xfId="28" applyNumberFormat="1" applyFont="1" applyFill="1" applyBorder="1" applyAlignment="1" applyProtection="1">
      <alignment vertical="center" shrinkToFit="1"/>
      <protection locked="0"/>
    </xf>
    <xf numFmtId="0" fontId="9" fillId="0" borderId="75" xfId="28" applyNumberFormat="1" applyFont="1" applyFill="1" applyBorder="1" applyAlignment="1" applyProtection="1">
      <alignment vertical="center" shrinkToFit="1"/>
      <protection locked="0"/>
    </xf>
    <xf numFmtId="0" fontId="9" fillId="0" borderId="89" xfId="28" applyFont="1" applyFill="1" applyBorder="1" applyAlignment="1" applyProtection="1">
      <alignment horizontal="center" vertical="center"/>
      <protection/>
    </xf>
    <xf numFmtId="0" fontId="9" fillId="0" borderId="84" xfId="28" applyFont="1" applyFill="1" applyBorder="1" applyAlignment="1" applyProtection="1">
      <alignment horizontal="center" vertical="center"/>
      <protection/>
    </xf>
    <xf numFmtId="0" fontId="9" fillId="0" borderId="75" xfId="28" applyFont="1" applyFill="1" applyBorder="1" applyAlignment="1" applyProtection="1">
      <alignment horizontal="center" vertical="center"/>
      <protection/>
    </xf>
    <xf numFmtId="0" fontId="9" fillId="0" borderId="69" xfId="28" applyFont="1" applyFill="1" applyBorder="1" applyAlignment="1" applyProtection="1">
      <alignment horizontal="center" vertical="distributed" textRotation="255"/>
      <protection/>
    </xf>
    <xf numFmtId="0" fontId="9" fillId="0" borderId="19" xfId="28" applyFont="1" applyFill="1" applyBorder="1" applyAlignment="1" applyProtection="1" quotePrefix="1">
      <alignment horizontal="center" vertical="distributed" textRotation="255"/>
      <protection/>
    </xf>
    <xf numFmtId="0" fontId="9" fillId="0" borderId="4" xfId="28" applyFont="1" applyFill="1" applyBorder="1" applyAlignment="1" applyProtection="1" quotePrefix="1">
      <alignment horizontal="center" vertical="distributed" textRotation="255"/>
      <protection/>
    </xf>
    <xf numFmtId="0" fontId="9" fillId="0" borderId="23" xfId="28" applyFont="1" applyFill="1" applyBorder="1" applyAlignment="1" applyProtection="1">
      <alignment horizontal="center" vertical="distributed" textRotation="255"/>
      <protection/>
    </xf>
    <xf numFmtId="0" fontId="9" fillId="0" borderId="19" xfId="28" applyFont="1" applyFill="1" applyBorder="1" applyAlignment="1" applyProtection="1">
      <alignment horizontal="center" vertical="distributed" textRotation="255"/>
      <protection/>
    </xf>
    <xf numFmtId="0" fontId="9" fillId="0" borderId="4" xfId="28" applyFont="1" applyFill="1" applyBorder="1" applyAlignment="1" applyProtection="1">
      <alignment horizontal="center" vertical="distributed" textRotation="255"/>
      <protection/>
    </xf>
    <xf numFmtId="0" fontId="9" fillId="0" borderId="23" xfId="28" applyFont="1" applyFill="1" applyBorder="1" applyAlignment="1" applyProtection="1" quotePrefix="1">
      <alignment horizontal="center" vertical="distributed" textRotation="255"/>
      <protection/>
    </xf>
    <xf numFmtId="0" fontId="17" fillId="0" borderId="78" xfId="28" applyNumberFormat="1" applyFont="1" applyFill="1" applyBorder="1" applyAlignment="1" applyProtection="1">
      <alignment vertical="center" shrinkToFit="1"/>
      <protection hidden="1"/>
    </xf>
    <xf numFmtId="0" fontId="17" fillId="0" borderId="71" xfId="28" applyNumberFormat="1" applyFont="1" applyFill="1" applyBorder="1" applyAlignment="1" applyProtection="1">
      <alignment vertical="center" shrinkToFit="1"/>
      <protection hidden="1"/>
    </xf>
    <xf numFmtId="0" fontId="9" fillId="0" borderId="89" xfId="28" applyNumberFormat="1" applyFont="1" applyFill="1" applyBorder="1" applyAlignment="1" applyProtection="1">
      <alignment vertical="center" shrinkToFit="1"/>
      <protection locked="0"/>
    </xf>
    <xf numFmtId="0" fontId="9" fillId="0" borderId="69" xfId="28" applyFont="1" applyFill="1" applyBorder="1" applyAlignment="1" applyProtection="1" quotePrefix="1">
      <alignment horizontal="center" vertical="center" wrapText="1"/>
      <protection/>
    </xf>
    <xf numFmtId="0" fontId="9" fillId="0" borderId="19" xfId="28" applyFont="1" applyFill="1" applyBorder="1" applyAlignment="1" applyProtection="1" quotePrefix="1">
      <alignment horizontal="center" vertical="center"/>
      <protection/>
    </xf>
    <xf numFmtId="0" fontId="9" fillId="0" borderId="4" xfId="28" applyFont="1" applyFill="1" applyBorder="1" applyAlignment="1" applyProtection="1" quotePrefix="1">
      <alignment horizontal="center" vertical="center"/>
      <protection/>
    </xf>
    <xf numFmtId="0" fontId="9" fillId="0" borderId="69" xfId="28" applyFont="1" applyFill="1" applyBorder="1" applyAlignment="1" applyProtection="1">
      <alignment vertical="center" textRotation="255"/>
      <protection/>
    </xf>
    <xf numFmtId="0" fontId="12" fillId="0" borderId="19" xfId="28" applyFont="1" applyFill="1" applyBorder="1" applyAlignment="1" applyProtection="1">
      <alignment vertical="center" textRotation="255"/>
      <protection/>
    </xf>
    <xf numFmtId="0" fontId="12" fillId="0" borderId="4" xfId="28" applyFont="1" applyFill="1" applyBorder="1" applyAlignment="1" applyProtection="1">
      <alignment vertical="center" textRotation="255"/>
      <protection/>
    </xf>
    <xf numFmtId="10" fontId="9" fillId="0" borderId="23" xfId="28" applyNumberFormat="1" applyFont="1" applyFill="1" applyBorder="1" applyAlignment="1" applyProtection="1">
      <alignment horizontal="center" vertical="center" shrinkToFit="1"/>
      <protection locked="0"/>
    </xf>
    <xf numFmtId="10" fontId="9" fillId="0" borderId="4" xfId="28" applyNumberFormat="1" applyFont="1" applyFill="1" applyBorder="1" applyAlignment="1" applyProtection="1">
      <alignment horizontal="center" vertical="center" shrinkToFit="1"/>
      <protection locked="0"/>
    </xf>
    <xf numFmtId="179" fontId="9" fillId="0" borderId="20" xfId="28" applyNumberFormat="1" applyFont="1" applyFill="1" applyBorder="1" applyAlignment="1" applyProtection="1">
      <alignment horizontal="center" vertical="center" shrinkToFit="1"/>
      <protection locked="0"/>
    </xf>
    <xf numFmtId="179" fontId="9" fillId="0" borderId="29" xfId="28" applyNumberFormat="1" applyFont="1" applyFill="1" applyBorder="1" applyAlignment="1" applyProtection="1">
      <alignment horizontal="center" vertical="center" shrinkToFit="1"/>
      <protection locked="0"/>
    </xf>
    <xf numFmtId="0" fontId="9" fillId="0" borderId="21" xfId="28" applyFont="1" applyFill="1" applyBorder="1" applyAlignment="1" applyProtection="1">
      <alignment horizontal="center" vertical="center"/>
      <protection hidden="1"/>
    </xf>
    <xf numFmtId="0" fontId="9" fillId="0" borderId="26" xfId="28" applyFont="1" applyFill="1" applyBorder="1" applyAlignment="1" applyProtection="1">
      <alignment horizontal="center" vertical="center"/>
      <protection hidden="1"/>
    </xf>
    <xf numFmtId="179" fontId="9" fillId="0" borderId="17" xfId="28" applyNumberFormat="1" applyFont="1" applyFill="1" applyBorder="1" applyAlignment="1" applyProtection="1">
      <alignment horizontal="center" vertical="center" shrinkToFit="1"/>
      <protection locked="0"/>
    </xf>
    <xf numFmtId="179" fontId="9" fillId="0" borderId="16" xfId="28" applyNumberFormat="1" applyFont="1" applyFill="1" applyBorder="1" applyAlignment="1" applyProtection="1">
      <alignment horizontal="center" vertical="center" shrinkToFit="1"/>
      <protection locked="0"/>
    </xf>
    <xf numFmtId="179" fontId="9" fillId="0" borderId="23" xfId="28" applyNumberFormat="1" applyFont="1" applyFill="1" applyBorder="1" applyAlignment="1" applyProtection="1">
      <alignment horizontal="center" vertical="center" shrinkToFit="1"/>
      <protection locked="0"/>
    </xf>
    <xf numFmtId="179" fontId="9" fillId="0" borderId="4" xfId="28" applyNumberFormat="1" applyFont="1" applyFill="1" applyBorder="1" applyAlignment="1" applyProtection="1">
      <alignment horizontal="center" vertical="center" shrinkToFit="1"/>
      <protection locked="0"/>
    </xf>
    <xf numFmtId="179" fontId="9" fillId="0" borderId="40" xfId="28" applyNumberFormat="1" applyFont="1" applyFill="1" applyBorder="1" applyAlignment="1" applyProtection="1">
      <alignment horizontal="center" vertical="center" shrinkToFit="1"/>
      <protection locked="0"/>
    </xf>
    <xf numFmtId="179" fontId="9" fillId="0" borderId="69" xfId="28" applyNumberFormat="1" applyFont="1" applyFill="1" applyBorder="1" applyAlignment="1" applyProtection="1">
      <alignment horizontal="center" vertical="center" shrinkToFit="1"/>
      <protection locked="0"/>
    </xf>
    <xf numFmtId="10" fontId="9" fillId="0" borderId="69" xfId="28" applyNumberFormat="1" applyFont="1" applyFill="1" applyBorder="1" applyAlignment="1" applyProtection="1">
      <alignment horizontal="center" vertical="center" shrinkToFit="1"/>
      <protection locked="0"/>
    </xf>
    <xf numFmtId="179" fontId="9" fillId="0" borderId="20" xfId="28" applyNumberFormat="1" applyFont="1" applyFill="1" applyBorder="1" applyAlignment="1" applyProtection="1">
      <alignment horizontal="center" vertical="center" shrinkToFit="1"/>
      <protection hidden="1"/>
    </xf>
    <xf numFmtId="179" fontId="9" fillId="0" borderId="35" xfId="28" applyNumberFormat="1" applyFont="1" applyFill="1" applyBorder="1" applyAlignment="1" applyProtection="1">
      <alignment horizontal="center" vertical="center" shrinkToFit="1"/>
      <protection hidden="1"/>
    </xf>
    <xf numFmtId="0" fontId="9" fillId="0" borderId="36" xfId="28" applyFont="1" applyFill="1" applyBorder="1" applyAlignment="1" applyProtection="1">
      <alignment horizontal="center" vertical="center"/>
      <protection hidden="1"/>
    </xf>
    <xf numFmtId="179" fontId="9" fillId="0" borderId="17" xfId="28" applyNumberFormat="1" applyFont="1" applyFill="1" applyBorder="1" applyAlignment="1" applyProtection="1">
      <alignment horizontal="center" vertical="center" shrinkToFit="1"/>
      <protection hidden="1"/>
    </xf>
    <xf numFmtId="179" fontId="9" fillId="0" borderId="51" xfId="28" applyNumberFormat="1" applyFont="1" applyFill="1" applyBorder="1" applyAlignment="1" applyProtection="1">
      <alignment horizontal="center" vertical="center" shrinkToFit="1"/>
      <protection hidden="1"/>
    </xf>
    <xf numFmtId="10" fontId="9" fillId="0" borderId="23" xfId="28" applyNumberFormat="1" applyFont="1" applyFill="1" applyBorder="1" applyAlignment="1" applyProtection="1">
      <alignment horizontal="center" vertical="center" shrinkToFit="1"/>
      <protection hidden="1"/>
    </xf>
    <xf numFmtId="10" fontId="9" fillId="0" borderId="60" xfId="28" applyNumberFormat="1" applyFont="1" applyFill="1" applyBorder="1" applyAlignment="1" applyProtection="1">
      <alignment horizontal="center" vertical="center" shrinkToFit="1"/>
      <protection hidden="1"/>
    </xf>
    <xf numFmtId="179" fontId="9" fillId="0" borderId="43" xfId="28" applyNumberFormat="1" applyFont="1" applyFill="1" applyBorder="1" applyAlignment="1" applyProtection="1">
      <alignment horizontal="center" vertical="center" shrinkToFit="1"/>
      <protection locked="0"/>
    </xf>
    <xf numFmtId="0" fontId="9" fillId="0" borderId="39" xfId="28" applyFont="1" applyFill="1" applyBorder="1" applyAlignment="1" applyProtection="1">
      <alignment horizontal="center" vertical="center"/>
      <protection hidden="1"/>
    </xf>
    <xf numFmtId="179" fontId="9" fillId="0" borderId="23" xfId="28" applyNumberFormat="1" applyFont="1" applyFill="1" applyBorder="1" applyAlignment="1" applyProtection="1">
      <alignment vertical="center" shrinkToFit="1"/>
      <protection locked="0"/>
    </xf>
    <xf numFmtId="179" fontId="9" fillId="0" borderId="4" xfId="28" applyNumberFormat="1" applyFont="1" applyFill="1" applyBorder="1" applyAlignment="1" applyProtection="1">
      <alignment vertical="center" shrinkToFit="1"/>
      <protection locked="0"/>
    </xf>
    <xf numFmtId="179" fontId="9" fillId="0" borderId="23" xfId="28" applyNumberFormat="1" applyFont="1" applyFill="1" applyBorder="1" applyAlignment="1" applyProtection="1">
      <alignment horizontal="center" vertical="center" shrinkToFit="1"/>
      <protection/>
    </xf>
    <xf numFmtId="179" fontId="9" fillId="0" borderId="60" xfId="28" applyNumberFormat="1" applyFont="1" applyFill="1" applyBorder="1" applyAlignment="1" applyProtection="1">
      <alignment horizontal="center" vertical="center" shrinkToFit="1"/>
      <protection/>
    </xf>
    <xf numFmtId="179" fontId="17" fillId="0" borderId="23" xfId="28" applyNumberFormat="1" applyFont="1" applyFill="1" applyBorder="1" applyAlignment="1" applyProtection="1">
      <alignment vertical="center" shrinkToFit="1"/>
      <protection hidden="1"/>
    </xf>
    <xf numFmtId="179" fontId="17" fillId="0" borderId="60" xfId="28" applyNumberFormat="1" applyFont="1" applyFill="1" applyBorder="1" applyAlignment="1" applyProtection="1">
      <alignment vertical="center" shrinkToFit="1"/>
      <protection hidden="1"/>
    </xf>
    <xf numFmtId="179" fontId="9" fillId="0" borderId="69" xfId="28" applyNumberFormat="1" applyFont="1" applyFill="1" applyBorder="1" applyAlignment="1" applyProtection="1">
      <alignment vertical="center" shrinkToFit="1"/>
      <protection locked="0"/>
    </xf>
    <xf numFmtId="0" fontId="9" fillId="0" borderId="79" xfId="28" applyFont="1" applyFill="1" applyBorder="1" applyAlignment="1" applyProtection="1">
      <alignment horizontal="distributed" vertical="center"/>
      <protection/>
    </xf>
    <xf numFmtId="0" fontId="9" fillId="0" borderId="21" xfId="28" applyFont="1" applyFill="1" applyBorder="1" applyAlignment="1" applyProtection="1">
      <alignment horizontal="distributed" vertical="center"/>
      <protection/>
    </xf>
    <xf numFmtId="0" fontId="9" fillId="0" borderId="17" xfId="28" applyFont="1" applyFill="1" applyBorder="1" applyAlignment="1" applyProtection="1">
      <alignment horizontal="distributed" vertical="center"/>
      <protection/>
    </xf>
    <xf numFmtId="0" fontId="9" fillId="0" borderId="25" xfId="28" applyFont="1" applyFill="1" applyBorder="1" applyAlignment="1" applyProtection="1">
      <alignment horizontal="distributed" vertical="center"/>
      <protection/>
    </xf>
    <xf numFmtId="0" fontId="9" fillId="0" borderId="26" xfId="28" applyFont="1" applyFill="1" applyBorder="1" applyAlignment="1" applyProtection="1">
      <alignment horizontal="distributed" vertical="center"/>
      <protection/>
    </xf>
    <xf numFmtId="0" fontId="9" fillId="0" borderId="16" xfId="28" applyFont="1" applyFill="1" applyBorder="1" applyAlignment="1" applyProtection="1">
      <alignment horizontal="distributed" vertical="center"/>
      <protection/>
    </xf>
    <xf numFmtId="0" fontId="9" fillId="0" borderId="49" xfId="28" applyFont="1" applyFill="1" applyBorder="1" applyAlignment="1" applyProtection="1" quotePrefix="1">
      <alignment horizontal="center" vertical="center"/>
      <protection/>
    </xf>
    <xf numFmtId="0" fontId="9" fillId="0" borderId="50" xfId="28" applyFont="1" applyFill="1" applyBorder="1" applyAlignment="1" applyProtection="1" quotePrefix="1">
      <alignment horizontal="center" vertical="center"/>
      <protection/>
    </xf>
    <xf numFmtId="0" fontId="9" fillId="0" borderId="23" xfId="28" applyFont="1" applyFill="1" applyBorder="1" applyAlignment="1" applyProtection="1">
      <alignment vertical="center" shrinkToFit="1"/>
      <protection locked="0"/>
    </xf>
    <xf numFmtId="0" fontId="9" fillId="0" borderId="4" xfId="28" applyFont="1" applyFill="1" applyBorder="1" applyAlignment="1" applyProtection="1">
      <alignment vertical="center" shrinkToFit="1"/>
      <protection locked="0"/>
    </xf>
    <xf numFmtId="0" fontId="9" fillId="0" borderId="23" xfId="28" applyFont="1" applyFill="1" applyBorder="1" applyAlignment="1" applyProtection="1">
      <alignment horizontal="distributed" vertical="center"/>
      <protection/>
    </xf>
    <xf numFmtId="0" fontId="9" fillId="0" borderId="4" xfId="28" applyFont="1" applyFill="1" applyBorder="1" applyAlignment="1" applyProtection="1">
      <alignment horizontal="distributed" vertical="center"/>
      <protection/>
    </xf>
    <xf numFmtId="0" fontId="9" fillId="0" borderId="20" xfId="28" applyFont="1" applyFill="1" applyBorder="1" applyAlignment="1" applyProtection="1">
      <alignment horizontal="center" vertical="center"/>
      <protection/>
    </xf>
    <xf numFmtId="0" fontId="9" fillId="0" borderId="17" xfId="28" applyFont="1" applyFill="1" applyBorder="1" applyAlignment="1" applyProtection="1">
      <alignment horizontal="center" vertical="center"/>
      <protection/>
    </xf>
    <xf numFmtId="0" fontId="9" fillId="0" borderId="29" xfId="28" applyFont="1" applyFill="1" applyBorder="1" applyAlignment="1" applyProtection="1">
      <alignment horizontal="center" vertical="center"/>
      <protection/>
    </xf>
    <xf numFmtId="0" fontId="9" fillId="0" borderId="16" xfId="28" applyFont="1" applyFill="1" applyBorder="1" applyAlignment="1" applyProtection="1">
      <alignment horizontal="center" vertical="center"/>
      <protection/>
    </xf>
    <xf numFmtId="0" fontId="9" fillId="0" borderId="35" xfId="28" applyFont="1" applyFill="1" applyBorder="1" applyAlignment="1" applyProtection="1">
      <alignment horizontal="center" vertical="center"/>
      <protection/>
    </xf>
    <xf numFmtId="0" fontId="9" fillId="0" borderId="51" xfId="28" applyFont="1" applyFill="1" applyBorder="1" applyAlignment="1" applyProtection="1">
      <alignment horizontal="center" vertical="center"/>
      <protection/>
    </xf>
    <xf numFmtId="0" fontId="9" fillId="0" borderId="69" xfId="28" applyFont="1" applyFill="1" applyBorder="1" applyAlignment="1" applyProtection="1">
      <alignment vertical="center" shrinkToFit="1"/>
      <protection locked="0"/>
    </xf>
    <xf numFmtId="0" fontId="9" fillId="0" borderId="47" xfId="28" applyFont="1" applyFill="1" applyBorder="1" applyAlignment="1" applyProtection="1">
      <alignment horizontal="center" vertical="distributed" textRotation="255"/>
      <protection/>
    </xf>
    <xf numFmtId="0" fontId="9" fillId="0" borderId="19" xfId="28" applyFont="1" applyFill="1" applyBorder="1" applyAlignment="1" applyProtection="1" quotePrefix="1">
      <alignment horizontal="center" vertical="distributed" textRotation="255"/>
      <protection/>
    </xf>
    <xf numFmtId="0" fontId="9" fillId="0" borderId="39" xfId="28" applyFont="1" applyFill="1" applyBorder="1" applyAlignment="1" applyProtection="1" quotePrefix="1">
      <alignment horizontal="center" vertical="center"/>
      <protection/>
    </xf>
    <xf numFmtId="0" fontId="0" fillId="0" borderId="39" xfId="0" applyFill="1" applyBorder="1" applyAlignment="1">
      <alignment horizontal="center" vertical="center"/>
    </xf>
    <xf numFmtId="0" fontId="0" fillId="0" borderId="26" xfId="0" applyFill="1" applyBorder="1" applyAlignment="1">
      <alignment horizontal="center" vertical="center"/>
    </xf>
    <xf numFmtId="0" fontId="9" fillId="0" borderId="43" xfId="28" applyFont="1" applyFill="1" applyBorder="1" applyAlignment="1" applyProtection="1">
      <alignment horizontal="center" vertical="center"/>
      <protection/>
    </xf>
    <xf numFmtId="0" fontId="0" fillId="0" borderId="40" xfId="0" applyFill="1" applyBorder="1" applyAlignment="1">
      <alignment horizontal="center" vertical="center"/>
    </xf>
    <xf numFmtId="0" fontId="0" fillId="0" borderId="27" xfId="0" applyFill="1" applyBorder="1" applyAlignment="1">
      <alignment horizontal="center" vertical="center"/>
    </xf>
    <xf numFmtId="0" fontId="0" fillId="0" borderId="46" xfId="0" applyFill="1" applyBorder="1" applyAlignment="1">
      <alignment horizontal="center" vertical="center"/>
    </xf>
    <xf numFmtId="0" fontId="9" fillId="0" borderId="38" xfId="28" applyFont="1" applyFill="1" applyBorder="1" applyAlignment="1" applyProtection="1" quotePrefix="1">
      <alignment horizontal="center" vertical="center"/>
      <protection/>
    </xf>
    <xf numFmtId="0" fontId="9" fillId="0" borderId="40" xfId="28" applyFont="1" applyFill="1" applyBorder="1" applyAlignment="1" applyProtection="1" quotePrefix="1">
      <alignment horizontal="center" vertical="center"/>
      <protection/>
    </xf>
    <xf numFmtId="0" fontId="9" fillId="0" borderId="45" xfId="28" applyFont="1" applyFill="1" applyBorder="1" applyAlignment="1" applyProtection="1" quotePrefix="1">
      <alignment horizontal="center" vertical="center"/>
      <protection/>
    </xf>
    <xf numFmtId="0" fontId="9" fillId="0" borderId="0" xfId="28" applyFont="1" applyFill="1" applyBorder="1" applyAlignment="1" applyProtection="1" quotePrefix="1">
      <alignment horizontal="center" vertical="center"/>
      <protection/>
    </xf>
    <xf numFmtId="0" fontId="9" fillId="0" borderId="46" xfId="28" applyFont="1" applyFill="1" applyBorder="1" applyAlignment="1" applyProtection="1" quotePrefix="1">
      <alignment horizontal="center" vertical="center"/>
      <protection/>
    </xf>
    <xf numFmtId="0" fontId="9" fillId="0" borderId="25" xfId="28" applyFont="1" applyFill="1" applyBorder="1" applyAlignment="1" applyProtection="1" quotePrefix="1">
      <alignment horizontal="center" vertical="center"/>
      <protection/>
    </xf>
    <xf numFmtId="0" fontId="9" fillId="0" borderId="26" xfId="28" applyFont="1" applyFill="1" applyBorder="1" applyAlignment="1" applyProtection="1" quotePrefix="1">
      <alignment horizontal="center" vertical="center"/>
      <protection/>
    </xf>
    <xf numFmtId="0" fontId="9" fillId="0" borderId="16" xfId="28" applyFont="1" applyFill="1" applyBorder="1" applyAlignment="1" applyProtection="1" quotePrefix="1">
      <alignment horizontal="center" vertical="center"/>
      <protection/>
    </xf>
    <xf numFmtId="0" fontId="9" fillId="0" borderId="69" xfId="28" applyFont="1" applyFill="1" applyBorder="1" applyAlignment="1" applyProtection="1" quotePrefix="1">
      <alignment horizontal="center" vertical="center"/>
      <protection/>
    </xf>
    <xf numFmtId="0" fontId="9" fillId="0" borderId="43" xfId="28" applyFont="1" applyFill="1" applyBorder="1" applyAlignment="1" applyProtection="1" quotePrefix="1">
      <alignment horizontal="center" vertical="center"/>
      <protection/>
    </xf>
    <xf numFmtId="0" fontId="9" fillId="0" borderId="27" xfId="28" applyFont="1" applyFill="1" applyBorder="1" applyAlignment="1" applyProtection="1" quotePrefix="1">
      <alignment horizontal="center" vertical="center"/>
      <protection/>
    </xf>
    <xf numFmtId="0" fontId="18" fillId="0" borderId="29" xfId="28" applyFont="1" applyFill="1" applyBorder="1" applyAlignment="1" applyProtection="1" quotePrefix="1">
      <alignment horizontal="center" vertical="center" shrinkToFit="1"/>
      <protection/>
    </xf>
    <xf numFmtId="0" fontId="18" fillId="0" borderId="26" xfId="28" applyFont="1" applyFill="1" applyBorder="1" applyAlignment="1" applyProtection="1" quotePrefix="1">
      <alignment horizontal="center" vertical="center" shrinkToFit="1"/>
      <protection/>
    </xf>
    <xf numFmtId="0" fontId="18" fillId="0" borderId="16" xfId="28" applyFont="1" applyFill="1" applyBorder="1" applyAlignment="1" applyProtection="1" quotePrefix="1">
      <alignment horizontal="center" vertical="center" shrinkToFit="1"/>
      <protection/>
    </xf>
    <xf numFmtId="0" fontId="9" fillId="0" borderId="80" xfId="26" applyFont="1" applyFill="1" applyBorder="1" applyAlignment="1" applyProtection="1">
      <alignment horizontal="center" vertical="distributed" textRotation="255"/>
      <protection/>
    </xf>
    <xf numFmtId="0" fontId="9" fillId="0" borderId="47" xfId="26" applyFont="1" applyFill="1" applyBorder="1" applyAlignment="1" applyProtection="1">
      <alignment horizontal="center" vertical="distributed" textRotation="255"/>
      <protection/>
    </xf>
    <xf numFmtId="0" fontId="9" fillId="0" borderId="73" xfId="26" applyFont="1" applyFill="1" applyBorder="1" applyAlignment="1" applyProtection="1">
      <alignment horizontal="center" vertical="distributed" textRotation="255"/>
      <protection/>
    </xf>
    <xf numFmtId="0" fontId="9" fillId="0" borderId="79" xfId="28" applyFont="1" applyFill="1" applyBorder="1" applyAlignment="1" applyProtection="1">
      <alignment horizontal="center" vertical="distributed" textRotation="255"/>
      <protection/>
    </xf>
    <xf numFmtId="0" fontId="9" fillId="0" borderId="17" xfId="28" applyFont="1" applyFill="1" applyBorder="1" applyAlignment="1" applyProtection="1">
      <alignment horizontal="center" vertical="distributed" textRotation="255"/>
      <protection/>
    </xf>
    <xf numFmtId="0" fontId="9" fillId="0" borderId="45" xfId="28" applyFont="1" applyFill="1" applyBorder="1" applyAlignment="1" applyProtection="1">
      <alignment horizontal="center" vertical="distributed" textRotation="255"/>
      <protection/>
    </xf>
    <xf numFmtId="0" fontId="9" fillId="0" borderId="46" xfId="28" applyFont="1" applyFill="1" applyBorder="1" applyAlignment="1" applyProtection="1">
      <alignment horizontal="center" vertical="distributed" textRotation="255"/>
      <protection/>
    </xf>
    <xf numFmtId="0" fontId="9" fillId="0" borderId="25" xfId="28" applyFont="1" applyFill="1" applyBorder="1" applyAlignment="1" applyProtection="1">
      <alignment horizontal="center" vertical="distributed" textRotation="255"/>
      <protection/>
    </xf>
    <xf numFmtId="0" fontId="9" fillId="0" borderId="16" xfId="28" applyFont="1" applyFill="1" applyBorder="1" applyAlignment="1" applyProtection="1">
      <alignment horizontal="center" vertical="distributed" textRotation="255"/>
      <protection/>
    </xf>
    <xf numFmtId="179" fontId="21" fillId="0" borderId="23" xfId="28" applyNumberFormat="1" applyFont="1" applyFill="1" applyBorder="1" applyAlignment="1" applyProtection="1">
      <alignment horizontal="right" vertical="center" shrinkToFit="1"/>
      <protection hidden="1"/>
    </xf>
    <xf numFmtId="179" fontId="21" fillId="0" borderId="4" xfId="28" applyNumberFormat="1" applyFont="1" applyFill="1" applyBorder="1" applyAlignment="1" applyProtection="1">
      <alignment horizontal="right" vertical="center" shrinkToFit="1"/>
      <protection hidden="1"/>
    </xf>
    <xf numFmtId="178" fontId="9" fillId="0" borderId="23" xfId="28" applyNumberFormat="1" applyFont="1" applyFill="1" applyBorder="1" applyAlignment="1" applyProtection="1">
      <alignment vertical="center" shrinkToFit="1"/>
      <protection hidden="1"/>
    </xf>
    <xf numFmtId="178" fontId="9" fillId="0" borderId="4" xfId="28" applyNumberFormat="1" applyFont="1" applyFill="1" applyBorder="1" applyAlignment="1" applyProtection="1">
      <alignment vertical="center" shrinkToFit="1"/>
      <protection hidden="1"/>
    </xf>
    <xf numFmtId="178" fontId="21" fillId="0" borderId="23" xfId="28" applyNumberFormat="1" applyFont="1" applyFill="1" applyBorder="1" applyAlignment="1" applyProtection="1">
      <alignment vertical="center" shrinkToFit="1"/>
      <protection hidden="1"/>
    </xf>
    <xf numFmtId="178" fontId="21" fillId="0" borderId="4" xfId="28" applyNumberFormat="1" applyFont="1" applyFill="1" applyBorder="1" applyAlignment="1" applyProtection="1">
      <alignment vertical="center" shrinkToFit="1"/>
      <protection hidden="1"/>
    </xf>
    <xf numFmtId="178" fontId="9" fillId="0" borderId="60" xfId="28" applyNumberFormat="1" applyFont="1" applyFill="1" applyBorder="1" applyAlignment="1" applyProtection="1">
      <alignment vertical="center" shrinkToFit="1"/>
      <protection hidden="1"/>
    </xf>
    <xf numFmtId="179" fontId="17" fillId="0" borderId="23" xfId="28" applyNumberFormat="1" applyFont="1" applyFill="1" applyBorder="1" applyAlignment="1" applyProtection="1">
      <alignment horizontal="right" vertical="center" shrinkToFit="1"/>
      <protection hidden="1"/>
    </xf>
    <xf numFmtId="179" fontId="17" fillId="0" borderId="4" xfId="28" applyNumberFormat="1" applyFont="1" applyFill="1" applyBorder="1" applyAlignment="1" applyProtection="1">
      <alignment horizontal="right" vertical="center" shrinkToFit="1"/>
      <protection hidden="1"/>
    </xf>
    <xf numFmtId="178" fontId="17" fillId="0" borderId="23" xfId="28" applyNumberFormat="1" applyFont="1" applyFill="1" applyBorder="1" applyAlignment="1" applyProtection="1">
      <alignment vertical="center" shrinkToFit="1"/>
      <protection hidden="1"/>
    </xf>
    <xf numFmtId="178" fontId="17" fillId="0" borderId="4" xfId="28" applyNumberFormat="1" applyFont="1" applyFill="1" applyBorder="1" applyAlignment="1" applyProtection="1">
      <alignment vertical="center" shrinkToFit="1"/>
      <protection hidden="1"/>
    </xf>
    <xf numFmtId="10" fontId="9" fillId="0" borderId="4" xfId="28" applyNumberFormat="1" applyFont="1" applyFill="1" applyBorder="1" applyAlignment="1" applyProtection="1">
      <alignment horizontal="center" vertical="center" shrinkToFit="1"/>
      <protection hidden="1"/>
    </xf>
    <xf numFmtId="178" fontId="9" fillId="0" borderId="23" xfId="28" applyNumberFormat="1" applyFont="1" applyFill="1" applyBorder="1" applyAlignment="1" applyProtection="1">
      <alignment horizontal="center" shrinkToFit="1"/>
      <protection hidden="1"/>
    </xf>
    <xf numFmtId="178" fontId="9" fillId="0" borderId="4" xfId="28" applyNumberFormat="1" applyFont="1" applyFill="1" applyBorder="1" applyAlignment="1" applyProtection="1">
      <alignment horizontal="center" shrinkToFit="1"/>
      <protection hidden="1"/>
    </xf>
    <xf numFmtId="179" fontId="11" fillId="0" borderId="23" xfId="27" applyNumberFormat="1" applyFont="1" applyFill="1" applyBorder="1" applyAlignment="1" applyProtection="1">
      <alignment vertical="center" shrinkToFit="1"/>
      <protection hidden="1"/>
    </xf>
    <xf numFmtId="179" fontId="11" fillId="0" borderId="4" xfId="27" applyNumberFormat="1" applyFont="1" applyFill="1" applyBorder="1" applyAlignment="1" applyProtection="1">
      <alignment vertical="center" shrinkToFit="1"/>
      <protection hidden="1"/>
    </xf>
    <xf numFmtId="0" fontId="9" fillId="0" borderId="20" xfId="28" applyNumberFormat="1" applyFont="1" applyFill="1" applyBorder="1" applyAlignment="1" applyProtection="1">
      <alignment horizontal="center" vertical="center" shrinkToFit="1"/>
      <protection hidden="1"/>
    </xf>
    <xf numFmtId="0" fontId="9" fillId="0" borderId="29" xfId="28" applyNumberFormat="1" applyFont="1" applyFill="1" applyBorder="1" applyAlignment="1" applyProtection="1">
      <alignment horizontal="center" vertical="center" shrinkToFit="1"/>
      <protection hidden="1"/>
    </xf>
    <xf numFmtId="0" fontId="9" fillId="0" borderId="17" xfId="28" applyNumberFormat="1" applyFont="1" applyFill="1" applyBorder="1" applyAlignment="1" applyProtection="1">
      <alignment horizontal="center" vertical="center" shrinkToFit="1"/>
      <protection hidden="1"/>
    </xf>
    <xf numFmtId="0" fontId="9" fillId="0" borderId="16" xfId="28" applyNumberFormat="1" applyFont="1" applyFill="1" applyBorder="1" applyAlignment="1" applyProtection="1">
      <alignment horizontal="center" vertical="center" shrinkToFit="1"/>
      <protection hidden="1"/>
    </xf>
    <xf numFmtId="179" fontId="9" fillId="0" borderId="23" xfId="28" applyNumberFormat="1" applyFont="1" applyFill="1" applyBorder="1" applyAlignment="1" applyProtection="1">
      <alignment horizontal="right" vertical="center" shrinkToFit="1"/>
      <protection hidden="1"/>
    </xf>
    <xf numFmtId="179" fontId="9" fillId="0" borderId="4" xfId="28" applyNumberFormat="1" applyFont="1" applyFill="1" applyBorder="1" applyAlignment="1" applyProtection="1">
      <alignment horizontal="right" vertical="center" shrinkToFit="1"/>
      <protection hidden="1"/>
    </xf>
    <xf numFmtId="178" fontId="21" fillId="0" borderId="23" xfId="28" applyNumberFormat="1" applyFont="1" applyFill="1" applyBorder="1" applyAlignment="1" applyProtection="1">
      <alignment horizontal="center" shrinkToFit="1"/>
      <protection hidden="1"/>
    </xf>
    <xf numFmtId="178" fontId="21" fillId="0" borderId="4" xfId="28" applyNumberFormat="1" applyFont="1" applyFill="1" applyBorder="1" applyAlignment="1" applyProtection="1">
      <alignment horizontal="center" shrinkToFit="1"/>
      <protection hidden="1"/>
    </xf>
    <xf numFmtId="0" fontId="9" fillId="0" borderId="93" xfId="28" applyFont="1" applyFill="1" applyBorder="1" applyAlignment="1" applyProtection="1">
      <alignment horizontal="center" vertical="center"/>
      <protection hidden="1"/>
    </xf>
    <xf numFmtId="0" fontId="9" fillId="0" borderId="94" xfId="28" applyFont="1" applyFill="1" applyBorder="1" applyAlignment="1" applyProtection="1">
      <alignment horizontal="center" vertical="center"/>
      <protection hidden="1"/>
    </xf>
    <xf numFmtId="179" fontId="9" fillId="0" borderId="69" xfId="28" applyNumberFormat="1" applyFont="1" applyFill="1" applyBorder="1" applyAlignment="1" applyProtection="1">
      <alignment horizontal="right" vertical="center" shrinkToFit="1"/>
      <protection hidden="1"/>
    </xf>
    <xf numFmtId="178" fontId="9" fillId="0" borderId="69" xfId="28" applyNumberFormat="1" applyFont="1" applyFill="1" applyBorder="1" applyAlignment="1" applyProtection="1">
      <alignment vertical="center" shrinkToFit="1"/>
      <protection hidden="1"/>
    </xf>
    <xf numFmtId="179" fontId="9" fillId="0" borderId="60" xfId="28" applyNumberFormat="1" applyFont="1" applyFill="1" applyBorder="1" applyAlignment="1" applyProtection="1">
      <alignment horizontal="right" vertical="center" shrinkToFit="1"/>
      <protection hidden="1"/>
    </xf>
    <xf numFmtId="0" fontId="9" fillId="0" borderId="78" xfId="28" applyFont="1" applyFill="1" applyBorder="1" applyAlignment="1" applyProtection="1">
      <alignment horizontal="center" vertical="center" shrinkToFit="1"/>
      <protection locked="0"/>
    </xf>
    <xf numFmtId="0" fontId="9" fillId="0" borderId="75" xfId="28" applyFont="1" applyFill="1" applyBorder="1" applyAlignment="1" applyProtection="1">
      <alignment horizontal="center" vertical="center" shrinkToFit="1"/>
      <protection locked="0"/>
    </xf>
    <xf numFmtId="0" fontId="9" fillId="0" borderId="89" xfId="28" applyFont="1" applyFill="1" applyBorder="1" applyAlignment="1" applyProtection="1">
      <alignment horizontal="center" vertical="center" shrinkToFit="1"/>
      <protection locked="0"/>
    </xf>
    <xf numFmtId="0" fontId="9" fillId="0" borderId="71" xfId="28" applyFont="1" applyFill="1" applyBorder="1" applyAlignment="1" applyProtection="1">
      <alignment horizontal="center" vertical="center" shrinkToFit="1"/>
      <protection locked="0"/>
    </xf>
    <xf numFmtId="0" fontId="9" fillId="0" borderId="89" xfId="28" applyFont="1" applyFill="1" applyBorder="1" applyAlignment="1" applyProtection="1">
      <alignment horizontal="center" vertical="center" wrapText="1"/>
      <protection hidden="1"/>
    </xf>
    <xf numFmtId="0" fontId="9" fillId="0" borderId="84" xfId="28" applyFont="1" applyFill="1" applyBorder="1" applyAlignment="1" applyProtection="1">
      <alignment horizontal="center" vertical="center"/>
      <protection hidden="1"/>
    </xf>
    <xf numFmtId="0" fontId="9" fillId="0" borderId="75" xfId="28" applyFont="1" applyFill="1" applyBorder="1" applyAlignment="1" applyProtection="1">
      <alignment horizontal="center" vertical="center"/>
      <protection hidden="1"/>
    </xf>
    <xf numFmtId="0" fontId="16" fillId="0" borderId="79" xfId="28" applyFont="1" applyFill="1" applyBorder="1" applyAlignment="1" applyProtection="1" quotePrefix="1">
      <alignment horizontal="center" vertical="center"/>
      <protection hidden="1"/>
    </xf>
    <xf numFmtId="0" fontId="16" fillId="0" borderId="21" xfId="28" applyFont="1" applyFill="1" applyBorder="1" applyAlignment="1" applyProtection="1" quotePrefix="1">
      <alignment horizontal="center" vertical="center"/>
      <protection hidden="1"/>
    </xf>
    <xf numFmtId="0" fontId="16" fillId="0" borderId="17" xfId="28" applyFont="1" applyFill="1" applyBorder="1" applyAlignment="1" applyProtection="1" quotePrefix="1">
      <alignment horizontal="center" vertical="center"/>
      <protection hidden="1"/>
    </xf>
    <xf numFmtId="0" fontId="16" fillId="0" borderId="25" xfId="28" applyFont="1" applyFill="1" applyBorder="1" applyAlignment="1" applyProtection="1" quotePrefix="1">
      <alignment horizontal="center" vertical="center"/>
      <protection hidden="1"/>
    </xf>
    <xf numFmtId="0" fontId="16" fillId="0" borderId="26" xfId="28" applyFont="1" applyFill="1" applyBorder="1" applyAlignment="1" applyProtection="1" quotePrefix="1">
      <alignment horizontal="center" vertical="center"/>
      <protection hidden="1"/>
    </xf>
    <xf numFmtId="0" fontId="16" fillId="0" borderId="16" xfId="28" applyFont="1" applyFill="1" applyBorder="1" applyAlignment="1" applyProtection="1" quotePrefix="1">
      <alignment horizontal="center" vertical="center"/>
      <protection hidden="1"/>
    </xf>
    <xf numFmtId="0" fontId="9" fillId="0" borderId="79" xfId="28" applyFont="1" applyFill="1" applyBorder="1" applyAlignment="1" applyProtection="1">
      <alignment horizontal="distributed" vertical="center"/>
      <protection hidden="1"/>
    </xf>
    <xf numFmtId="0" fontId="9" fillId="0" borderId="21" xfId="28" applyFont="1" applyFill="1" applyBorder="1" applyAlignment="1" applyProtection="1">
      <alignment horizontal="distributed" vertical="center"/>
      <protection hidden="1"/>
    </xf>
    <xf numFmtId="0" fontId="9" fillId="0" borderId="17" xfId="28" applyFont="1" applyFill="1" applyBorder="1" applyAlignment="1" applyProtection="1">
      <alignment horizontal="distributed" vertical="center"/>
      <protection hidden="1"/>
    </xf>
    <xf numFmtId="0" fontId="9" fillId="0" borderId="25" xfId="28" applyFont="1" applyFill="1" applyBorder="1" applyAlignment="1" applyProtection="1">
      <alignment horizontal="distributed" vertical="center"/>
      <protection hidden="1"/>
    </xf>
    <xf numFmtId="0" fontId="9" fillId="0" borderId="26" xfId="28" applyFont="1" applyFill="1" applyBorder="1" applyAlignment="1" applyProtection="1">
      <alignment horizontal="distributed" vertical="center"/>
      <protection hidden="1"/>
    </xf>
    <xf numFmtId="0" fontId="9" fillId="0" borderId="16" xfId="28" applyFont="1" applyFill="1" applyBorder="1" applyAlignment="1" applyProtection="1">
      <alignment horizontal="distributed" vertical="center"/>
      <protection hidden="1"/>
    </xf>
    <xf numFmtId="0" fontId="9" fillId="0" borderId="17" xfId="28" applyNumberFormat="1" applyFont="1" applyFill="1" applyBorder="1" applyAlignment="1" applyProtection="1">
      <alignment horizontal="center" vertical="center" shrinkToFit="1"/>
      <protection locked="0"/>
    </xf>
    <xf numFmtId="0" fontId="9" fillId="0" borderId="16" xfId="28" applyNumberFormat="1" applyFont="1" applyFill="1" applyBorder="1" applyAlignment="1" applyProtection="1">
      <alignment horizontal="center" vertical="center" shrinkToFit="1"/>
      <protection locked="0"/>
    </xf>
    <xf numFmtId="178" fontId="9" fillId="0" borderId="23" xfId="28" applyNumberFormat="1" applyFont="1" applyFill="1" applyBorder="1" applyAlignment="1" applyProtection="1">
      <alignment horizontal="center" vertical="center" shrinkToFit="1"/>
      <protection locked="0"/>
    </xf>
    <xf numFmtId="178" fontId="9" fillId="0" borderId="4" xfId="28" applyNumberFormat="1" applyFont="1" applyFill="1" applyBorder="1" applyAlignment="1" applyProtection="1">
      <alignment horizontal="center" vertical="center" shrinkToFit="1"/>
      <protection locked="0"/>
    </xf>
    <xf numFmtId="0" fontId="9" fillId="0" borderId="20" xfId="28" applyNumberFormat="1" applyFont="1" applyFill="1" applyBorder="1" applyAlignment="1" applyProtection="1">
      <alignment horizontal="center" vertical="center" shrinkToFit="1"/>
      <protection locked="0"/>
    </xf>
    <xf numFmtId="0" fontId="9" fillId="0" borderId="29" xfId="28" applyNumberFormat="1" applyFont="1" applyFill="1" applyBorder="1" applyAlignment="1" applyProtection="1">
      <alignment horizontal="center" vertical="center" shrinkToFit="1"/>
      <protection locked="0"/>
    </xf>
    <xf numFmtId="0" fontId="9" fillId="0" borderId="23" xfId="28" applyFont="1" applyFill="1" applyBorder="1" applyAlignment="1" applyProtection="1">
      <alignment horizontal="left" vertical="center" shrinkToFit="1"/>
      <protection locked="0"/>
    </xf>
    <xf numFmtId="0" fontId="9" fillId="0" borderId="4" xfId="28" applyFont="1" applyFill="1" applyBorder="1" applyAlignment="1" applyProtection="1">
      <alignment horizontal="left" vertical="center" shrinkToFit="1"/>
      <protection locked="0"/>
    </xf>
    <xf numFmtId="0" fontId="9" fillId="0" borderId="69" xfId="28" applyFont="1" applyFill="1" applyBorder="1" applyAlignment="1" applyProtection="1">
      <alignment horizontal="left" vertical="center" shrinkToFit="1"/>
      <protection locked="0"/>
    </xf>
    <xf numFmtId="0" fontId="9" fillId="0" borderId="51" xfId="28" applyNumberFormat="1" applyFont="1" applyFill="1" applyBorder="1" applyAlignment="1" applyProtection="1">
      <alignment horizontal="center" vertical="center" shrinkToFit="1"/>
      <protection hidden="1"/>
    </xf>
    <xf numFmtId="178" fontId="9" fillId="0" borderId="23" xfId="28" applyNumberFormat="1" applyFont="1" applyFill="1" applyBorder="1" applyAlignment="1" applyProtection="1">
      <alignment horizontal="center" vertical="center" shrinkToFit="1"/>
      <protection/>
    </xf>
    <xf numFmtId="178" fontId="9" fillId="0" borderId="60" xfId="28" applyNumberFormat="1" applyFont="1" applyFill="1" applyBorder="1" applyAlignment="1" applyProtection="1">
      <alignment horizontal="center" vertical="center" shrinkToFit="1"/>
      <protection/>
    </xf>
    <xf numFmtId="0" fontId="9" fillId="0" borderId="35" xfId="28" applyNumberFormat="1" applyFont="1" applyFill="1" applyBorder="1" applyAlignment="1" applyProtection="1">
      <alignment horizontal="center" vertical="center" shrinkToFit="1"/>
      <protection hidden="1"/>
    </xf>
    <xf numFmtId="0" fontId="9" fillId="0" borderId="43" xfId="28" applyFont="1" applyFill="1" applyBorder="1" applyAlignment="1" applyProtection="1">
      <alignment horizontal="center" vertical="center"/>
      <protection hidden="1"/>
    </xf>
    <xf numFmtId="0" fontId="9" fillId="0" borderId="47" xfId="26" applyFont="1" applyFill="1" applyBorder="1" applyAlignment="1" applyProtection="1">
      <alignment horizontal="center" vertical="center" textRotation="255"/>
      <protection/>
    </xf>
    <xf numFmtId="0" fontId="9" fillId="0" borderId="69" xfId="0" applyFont="1" applyBorder="1" applyAlignment="1" applyProtection="1">
      <alignment horizontal="center" vertical="center"/>
      <protection/>
    </xf>
    <xf numFmtId="0" fontId="9" fillId="0" borderId="4" xfId="0" applyFont="1" applyBorder="1" applyAlignment="1" applyProtection="1">
      <alignment horizontal="center" vertical="center"/>
      <protection/>
    </xf>
    <xf numFmtId="0" fontId="9" fillId="0" borderId="89" xfId="0" applyFont="1" applyBorder="1" applyAlignment="1" applyProtection="1">
      <alignment horizontal="center" vertical="center"/>
      <protection/>
    </xf>
    <xf numFmtId="0" fontId="9" fillId="0" borderId="75" xfId="0" applyFont="1" applyBorder="1" applyAlignment="1" applyProtection="1">
      <alignment horizontal="center" vertical="center"/>
      <protection/>
    </xf>
    <xf numFmtId="0" fontId="9" fillId="0" borderId="77" xfId="0" applyFont="1" applyBorder="1" applyAlignment="1" applyProtection="1">
      <alignment horizontal="center" vertical="center" textRotation="255"/>
      <protection/>
    </xf>
    <xf numFmtId="0" fontId="9" fillId="0" borderId="20"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4" xfId="0" applyFont="1" applyBorder="1" applyAlignment="1" applyProtection="1">
      <alignment horizontal="center" vertical="center" textRotation="255"/>
      <protection/>
    </xf>
    <xf numFmtId="0" fontId="9" fillId="0" borderId="23" xfId="0" applyFont="1" applyBorder="1" applyAlignment="1" applyProtection="1">
      <alignment horizontal="center" vertical="center" wrapText="1" shrinkToFit="1"/>
      <protection/>
    </xf>
    <xf numFmtId="0" fontId="9" fillId="0" borderId="20" xfId="0" applyFont="1" applyBorder="1" applyAlignment="1" applyProtection="1">
      <alignment horizontal="center" vertical="center" wrapText="1" shrinkToFit="1"/>
      <protection/>
    </xf>
    <xf numFmtId="0" fontId="9" fillId="0" borderId="20" xfId="0" applyNumberFormat="1" applyFont="1" applyBorder="1" applyAlignment="1" applyProtection="1">
      <alignment horizontal="center" vertical="center" wrapText="1" shrinkToFit="1"/>
      <protection/>
    </xf>
    <xf numFmtId="0" fontId="0" fillId="0" borderId="17" xfId="0" applyBorder="1" applyAlignment="1">
      <alignment vertical="center"/>
    </xf>
    <xf numFmtId="0" fontId="0" fillId="0" borderId="27" xfId="0" applyBorder="1" applyAlignment="1">
      <alignment vertical="center"/>
    </xf>
    <xf numFmtId="0" fontId="0" fillId="0" borderId="46" xfId="0" applyBorder="1" applyAlignment="1">
      <alignment vertical="center"/>
    </xf>
    <xf numFmtId="0" fontId="0" fillId="0" borderId="29" xfId="0" applyBorder="1" applyAlignment="1">
      <alignment vertical="center"/>
    </xf>
    <xf numFmtId="0" fontId="0" fillId="0" borderId="16" xfId="0" applyBorder="1" applyAlignment="1">
      <alignment vertical="center"/>
    </xf>
    <xf numFmtId="0" fontId="9" fillId="0" borderId="21"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79"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0" fontId="9" fillId="0" borderId="45" xfId="0" applyFont="1" applyBorder="1" applyAlignment="1">
      <alignment horizontal="center" vertical="center" textRotation="255" wrapText="1"/>
    </xf>
    <xf numFmtId="0" fontId="9" fillId="0" borderId="46" xfId="0" applyFont="1" applyBorder="1" applyAlignment="1">
      <alignment horizontal="center" vertical="center" textRotation="255" wrapText="1"/>
    </xf>
    <xf numFmtId="0" fontId="9" fillId="0" borderId="68" xfId="0" applyFont="1" applyBorder="1" applyAlignment="1">
      <alignment horizontal="center" vertical="center" textRotation="255" wrapText="1"/>
    </xf>
    <xf numFmtId="0" fontId="9" fillId="0" borderId="51" xfId="0" applyFont="1" applyBorder="1" applyAlignment="1">
      <alignment horizontal="center" vertical="center" textRotation="255" wrapText="1"/>
    </xf>
    <xf numFmtId="0" fontId="9" fillId="0" borderId="72" xfId="0" applyFont="1" applyBorder="1" applyAlignment="1">
      <alignment horizontal="center" vertical="center" textRotation="255" wrapText="1"/>
    </xf>
    <xf numFmtId="0" fontId="9" fillId="0" borderId="47" xfId="0" applyFont="1" applyBorder="1" applyAlignment="1">
      <alignment horizontal="center" vertical="center" textRotation="255" wrapText="1"/>
    </xf>
    <xf numFmtId="0" fontId="9" fillId="0" borderId="73" xfId="0" applyFont="1" applyBorder="1" applyAlignment="1">
      <alignment horizontal="center" vertical="center" textRotation="255" wrapText="1"/>
    </xf>
    <xf numFmtId="0" fontId="9" fillId="0" borderId="2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3" xfId="0" applyFont="1" applyBorder="1" applyAlignment="1">
      <alignment horizontal="center" vertical="center" textRotation="255" wrapText="1"/>
    </xf>
    <xf numFmtId="0" fontId="9" fillId="0" borderId="19"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9" fillId="0" borderId="1" xfId="0" applyFont="1" applyBorder="1" applyAlignment="1" applyProtection="1">
      <alignment horizontal="center" vertical="center"/>
      <protection/>
    </xf>
    <xf numFmtId="0" fontId="9" fillId="0" borderId="2" xfId="0" applyFont="1" applyBorder="1" applyAlignment="1" applyProtection="1">
      <alignment horizontal="center" vertical="center"/>
      <protection/>
    </xf>
    <xf numFmtId="0" fontId="9" fillId="0" borderId="5" xfId="0" applyFont="1" applyBorder="1" applyAlignment="1" applyProtection="1">
      <alignment horizontal="center" vertical="center"/>
      <protection/>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16" xfId="0" applyFont="1" applyBorder="1" applyAlignment="1">
      <alignment horizontal="center" vertical="center"/>
    </xf>
    <xf numFmtId="0" fontId="9" fillId="0" borderId="48" xfId="0" applyFont="1" applyBorder="1" applyAlignment="1">
      <alignment horizontal="lef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9" fillId="0" borderId="29" xfId="0" applyFont="1" applyBorder="1" applyAlignment="1">
      <alignment horizontal="center" vertical="center" textRotation="255" wrapText="1"/>
    </xf>
    <xf numFmtId="0" fontId="9" fillId="0" borderId="16" xfId="0" applyFont="1" applyBorder="1" applyAlignment="1">
      <alignment horizontal="center" vertical="center" textRotation="255" wrapText="1"/>
    </xf>
    <xf numFmtId="0" fontId="9" fillId="0" borderId="25" xfId="0" applyFont="1" applyBorder="1" applyAlignment="1">
      <alignment horizontal="center" vertical="center" textRotation="255" wrapText="1"/>
    </xf>
    <xf numFmtId="0" fontId="9" fillId="0" borderId="2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60" xfId="0" applyFont="1" applyBorder="1" applyAlignment="1" applyProtection="1">
      <alignment vertical="center"/>
      <protection locked="0"/>
    </xf>
    <xf numFmtId="0" fontId="9" fillId="0" borderId="65"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9" fillId="0" borderId="67" xfId="0" applyFont="1" applyBorder="1" applyAlignment="1" applyProtection="1">
      <alignment horizontal="center" vertical="center"/>
      <protection/>
    </xf>
    <xf numFmtId="0" fontId="9" fillId="0" borderId="78" xfId="0" applyFont="1" applyBorder="1" applyAlignment="1" applyProtection="1">
      <alignment horizontal="center" vertical="center"/>
      <protection locked="0"/>
    </xf>
    <xf numFmtId="0" fontId="9" fillId="0" borderId="84"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xf>
    <xf numFmtId="0" fontId="9" fillId="0" borderId="23"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78" xfId="0" applyFont="1" applyBorder="1" applyAlignment="1" applyProtection="1">
      <alignment horizontal="center" vertical="center" textRotation="255"/>
      <protection locked="0"/>
    </xf>
    <xf numFmtId="0" fontId="9" fillId="0" borderId="75" xfId="0" applyFont="1" applyBorder="1" applyAlignment="1" applyProtection="1">
      <alignment horizontal="center" vertical="center" textRotation="255"/>
      <protection locked="0"/>
    </xf>
    <xf numFmtId="0" fontId="9" fillId="0" borderId="71" xfId="0" applyFont="1" applyBorder="1" applyAlignment="1" applyProtection="1">
      <alignment horizontal="center" vertical="center" textRotation="255"/>
      <protection locked="0"/>
    </xf>
    <xf numFmtId="0" fontId="9" fillId="0" borderId="23" xfId="0" applyFont="1" applyBorder="1" applyAlignment="1" applyProtection="1">
      <alignment horizontal="center" vertical="center" textRotation="255"/>
      <protection locked="0"/>
    </xf>
    <xf numFmtId="0" fontId="9" fillId="0" borderId="4" xfId="0" applyFont="1" applyBorder="1" applyAlignment="1" applyProtection="1">
      <alignment horizontal="center" vertical="center" textRotation="255"/>
      <protection locked="0"/>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9" fillId="0" borderId="60" xfId="0" applyFont="1" applyBorder="1" applyAlignment="1" applyProtection="1">
      <alignment horizontal="center" vertical="center" textRotation="255"/>
      <protection locked="0"/>
    </xf>
    <xf numFmtId="0" fontId="9" fillId="0" borderId="19" xfId="0" applyFont="1" applyBorder="1" applyAlignment="1" applyProtection="1">
      <alignment vertical="center"/>
      <protection locked="0"/>
    </xf>
    <xf numFmtId="0" fontId="9" fillId="0" borderId="1"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xf>
  </cellXfs>
  <cellStyles count="17">
    <cellStyle name="Normal" xfId="0"/>
    <cellStyle name="Percent" xfId="15"/>
    <cellStyle name="Hyperlink" xfId="16"/>
    <cellStyle name="Comma [0]" xfId="17"/>
    <cellStyle name="Comma" xfId="18"/>
    <cellStyle name="Currency [0]" xfId="19"/>
    <cellStyle name="Currency" xfId="20"/>
    <cellStyle name="標準_ (1)経営収支計画・個人 " xfId="21"/>
    <cellStyle name="標準_(1)借換後の計画 " xfId="22"/>
    <cellStyle name="標準_(2)借換額内訳" xfId="23"/>
    <cellStyle name="標準_4条件緩和総括表 (2)" xfId="24"/>
    <cellStyle name="標準_5.償還表（条件緩和前）" xfId="25"/>
    <cellStyle name="標準_5償還表(条件緩和前)" xfId="26"/>
    <cellStyle name="標準_6.償還表（条件緩和後） " xfId="27"/>
    <cellStyle name="標準_K_H13個人用マスター入力帳票最新" xfId="28"/>
    <cellStyle name="標準_条件緩和総括表 "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180975</xdr:rowOff>
    </xdr:from>
    <xdr:to>
      <xdr:col>2</xdr:col>
      <xdr:colOff>1419225</xdr:colOff>
      <xdr:row>2</xdr:row>
      <xdr:rowOff>257175</xdr:rowOff>
    </xdr:to>
    <xdr:grpSp>
      <xdr:nvGrpSpPr>
        <xdr:cNvPr id="1" name="Group 4"/>
        <xdr:cNvGrpSpPr>
          <a:grpSpLocks/>
        </xdr:cNvGrpSpPr>
      </xdr:nvGrpSpPr>
      <xdr:grpSpPr>
        <a:xfrm>
          <a:off x="762000" y="485775"/>
          <a:ext cx="2124075" cy="381000"/>
          <a:chOff x="1" y="0"/>
          <a:chExt cx="223" cy="40"/>
        </a:xfrm>
        <a:solidFill>
          <a:srgbClr val="FFFFFF"/>
        </a:solidFill>
      </xdr:grpSpPr>
    </xdr:grp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5</xdr:col>
      <xdr:colOff>152400</xdr:colOff>
      <xdr:row>0</xdr:row>
      <xdr:rowOff>381000</xdr:rowOff>
    </xdr:to>
    <xdr:grpSp>
      <xdr:nvGrpSpPr>
        <xdr:cNvPr id="1" name="Group 3"/>
        <xdr:cNvGrpSpPr>
          <a:grpSpLocks/>
        </xdr:cNvGrpSpPr>
      </xdr:nvGrpSpPr>
      <xdr:grpSpPr>
        <a:xfrm>
          <a:off x="133350" y="0"/>
          <a:ext cx="2124075" cy="381000"/>
          <a:chOff x="14" y="0"/>
          <a:chExt cx="223" cy="40"/>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3</xdr:col>
      <xdr:colOff>1190625</xdr:colOff>
      <xdr:row>1</xdr:row>
      <xdr:rowOff>0</xdr:rowOff>
    </xdr:to>
    <xdr:grpSp>
      <xdr:nvGrpSpPr>
        <xdr:cNvPr id="1" name="Group 7"/>
        <xdr:cNvGrpSpPr>
          <a:grpSpLocks/>
        </xdr:cNvGrpSpPr>
      </xdr:nvGrpSpPr>
      <xdr:grpSpPr>
        <a:xfrm>
          <a:off x="133350" y="0"/>
          <a:ext cx="2124075" cy="381000"/>
          <a:chOff x="14" y="0"/>
          <a:chExt cx="223" cy="40"/>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0</xdr:row>
      <xdr:rowOff>0</xdr:rowOff>
    </xdr:from>
    <xdr:to>
      <xdr:col>1</xdr:col>
      <xdr:colOff>3257550</xdr:colOff>
      <xdr:row>2</xdr:row>
      <xdr:rowOff>38100</xdr:rowOff>
    </xdr:to>
    <xdr:grpSp>
      <xdr:nvGrpSpPr>
        <xdr:cNvPr id="1" name="Group 1"/>
        <xdr:cNvGrpSpPr>
          <a:grpSpLocks/>
        </xdr:cNvGrpSpPr>
      </xdr:nvGrpSpPr>
      <xdr:grpSpPr>
        <a:xfrm>
          <a:off x="1485900" y="0"/>
          <a:ext cx="2124075" cy="400050"/>
          <a:chOff x="14" y="0"/>
          <a:chExt cx="223" cy="4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4</xdr:col>
      <xdr:colOff>1304925</xdr:colOff>
      <xdr:row>1</xdr:row>
      <xdr:rowOff>0</xdr:rowOff>
    </xdr:to>
    <xdr:grpSp>
      <xdr:nvGrpSpPr>
        <xdr:cNvPr id="1" name="Group 8"/>
        <xdr:cNvGrpSpPr>
          <a:grpSpLocks/>
        </xdr:cNvGrpSpPr>
      </xdr:nvGrpSpPr>
      <xdr:grpSpPr>
        <a:xfrm>
          <a:off x="133350" y="0"/>
          <a:ext cx="2124075" cy="381000"/>
          <a:chOff x="14" y="0"/>
          <a:chExt cx="223" cy="4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4</xdr:col>
      <xdr:colOff>238125</xdr:colOff>
      <xdr:row>1</xdr:row>
      <xdr:rowOff>0</xdr:rowOff>
    </xdr:to>
    <xdr:grpSp>
      <xdr:nvGrpSpPr>
        <xdr:cNvPr id="1" name="Group 3"/>
        <xdr:cNvGrpSpPr>
          <a:grpSpLocks/>
        </xdr:cNvGrpSpPr>
      </xdr:nvGrpSpPr>
      <xdr:grpSpPr>
        <a:xfrm>
          <a:off x="133350" y="0"/>
          <a:ext cx="2124075" cy="381000"/>
          <a:chOff x="14" y="0"/>
          <a:chExt cx="223" cy="4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552450</xdr:colOff>
      <xdr:row>1</xdr:row>
      <xdr:rowOff>0</xdr:rowOff>
    </xdr:to>
    <xdr:grpSp>
      <xdr:nvGrpSpPr>
        <xdr:cNvPr id="1" name="Group 1"/>
        <xdr:cNvGrpSpPr>
          <a:grpSpLocks/>
        </xdr:cNvGrpSpPr>
      </xdr:nvGrpSpPr>
      <xdr:grpSpPr>
        <a:xfrm>
          <a:off x="123825" y="0"/>
          <a:ext cx="2124075" cy="381000"/>
          <a:chOff x="14" y="0"/>
          <a:chExt cx="223" cy="4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4</xdr:col>
      <xdr:colOff>1304925</xdr:colOff>
      <xdr:row>0</xdr:row>
      <xdr:rowOff>381000</xdr:rowOff>
    </xdr:to>
    <xdr:grpSp>
      <xdr:nvGrpSpPr>
        <xdr:cNvPr id="1" name="Group 8"/>
        <xdr:cNvGrpSpPr>
          <a:grpSpLocks/>
        </xdr:cNvGrpSpPr>
      </xdr:nvGrpSpPr>
      <xdr:grpSpPr>
        <a:xfrm>
          <a:off x="133350" y="0"/>
          <a:ext cx="2124075" cy="381000"/>
          <a:chOff x="14" y="0"/>
          <a:chExt cx="223" cy="4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4</xdr:col>
      <xdr:colOff>1304925</xdr:colOff>
      <xdr:row>0</xdr:row>
      <xdr:rowOff>381000</xdr:rowOff>
    </xdr:to>
    <xdr:grpSp>
      <xdr:nvGrpSpPr>
        <xdr:cNvPr id="1" name="Group 1"/>
        <xdr:cNvGrpSpPr>
          <a:grpSpLocks/>
        </xdr:cNvGrpSpPr>
      </xdr:nvGrpSpPr>
      <xdr:grpSpPr>
        <a:xfrm>
          <a:off x="133350" y="0"/>
          <a:ext cx="2124075" cy="381000"/>
          <a:chOff x="14" y="0"/>
          <a:chExt cx="223" cy="40"/>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6</xdr:col>
      <xdr:colOff>457200</xdr:colOff>
      <xdr:row>0</xdr:row>
      <xdr:rowOff>381000</xdr:rowOff>
    </xdr:to>
    <xdr:grpSp>
      <xdr:nvGrpSpPr>
        <xdr:cNvPr id="1" name="Group 3"/>
        <xdr:cNvGrpSpPr>
          <a:grpSpLocks/>
        </xdr:cNvGrpSpPr>
      </xdr:nvGrpSpPr>
      <xdr:grpSpPr>
        <a:xfrm>
          <a:off x="133350" y="0"/>
          <a:ext cx="2124075" cy="381000"/>
          <a:chOff x="14" y="0"/>
          <a:chExt cx="223" cy="40"/>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3</xdr:col>
      <xdr:colOff>361950</xdr:colOff>
      <xdr:row>0</xdr:row>
      <xdr:rowOff>381000</xdr:rowOff>
    </xdr:to>
    <xdr:grpSp>
      <xdr:nvGrpSpPr>
        <xdr:cNvPr id="1" name="Group 3"/>
        <xdr:cNvGrpSpPr>
          <a:grpSpLocks/>
        </xdr:cNvGrpSpPr>
      </xdr:nvGrpSpPr>
      <xdr:grpSpPr>
        <a:xfrm>
          <a:off x="133350" y="0"/>
          <a:ext cx="2124075" cy="381000"/>
          <a:chOff x="14" y="0"/>
          <a:chExt cx="223" cy="40"/>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5</xdr:col>
      <xdr:colOff>114300</xdr:colOff>
      <xdr:row>0</xdr:row>
      <xdr:rowOff>381000</xdr:rowOff>
    </xdr:to>
    <xdr:grpSp>
      <xdr:nvGrpSpPr>
        <xdr:cNvPr id="1" name="Group 3"/>
        <xdr:cNvGrpSpPr>
          <a:grpSpLocks/>
        </xdr:cNvGrpSpPr>
      </xdr:nvGrpSpPr>
      <xdr:grpSpPr>
        <a:xfrm>
          <a:off x="133350" y="0"/>
          <a:ext cx="2124075" cy="381000"/>
          <a:chOff x="14" y="0"/>
          <a:chExt cx="223" cy="4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0.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1.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2.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dimension ref="A1:A36"/>
  <sheetViews>
    <sheetView showGridLines="0" showRowColHeaders="0" showZeros="0" tabSelected="1" workbookViewId="0" topLeftCell="B1">
      <selection activeCell="A1" sqref="A1"/>
    </sheetView>
  </sheetViews>
  <sheetFormatPr defaultColWidth="9.00390625" defaultRowHeight="13.5"/>
  <cols>
    <col min="1" max="1" width="16.625" style="0" hidden="1" customWidth="1"/>
  </cols>
  <sheetData>
    <row r="1" ht="15" customHeight="1">
      <c r="A1" s="67" t="s">
        <v>508</v>
      </c>
    </row>
    <row r="2" ht="13.5">
      <c r="A2">
        <v>1</v>
      </c>
    </row>
    <row r="3" ht="13.5">
      <c r="A3" s="68" t="s">
        <v>503</v>
      </c>
    </row>
    <row r="4" ht="13.5">
      <c r="A4" s="68" t="s">
        <v>504</v>
      </c>
    </row>
    <row r="5" ht="13.5">
      <c r="A5" s="68" t="s">
        <v>505</v>
      </c>
    </row>
    <row r="6" ht="13.5">
      <c r="A6" s="68" t="s">
        <v>506</v>
      </c>
    </row>
    <row r="7" ht="13.5">
      <c r="A7" s="68" t="s">
        <v>507</v>
      </c>
    </row>
    <row r="8" ht="13.5">
      <c r="A8" s="68"/>
    </row>
    <row r="9" ht="13.5">
      <c r="A9" s="68"/>
    </row>
    <row r="10" ht="13.5">
      <c r="A10" s="68"/>
    </row>
    <row r="11" ht="13.5">
      <c r="A11" s="68"/>
    </row>
    <row r="12" ht="13.5">
      <c r="A12" s="68"/>
    </row>
    <row r="14" ht="13.5">
      <c r="A14" s="67"/>
    </row>
    <row r="16" ht="13.5">
      <c r="A16" s="68" t="s">
        <v>165</v>
      </c>
    </row>
    <row r="17" ht="13.5">
      <c r="A17" s="68" t="s">
        <v>166</v>
      </c>
    </row>
    <row r="22" ht="13.5">
      <c r="A22" t="s">
        <v>469</v>
      </c>
    </row>
    <row r="23" ht="13.5">
      <c r="A23" t="s">
        <v>470</v>
      </c>
    </row>
    <row r="24" ht="13.5">
      <c r="A24" t="s">
        <v>471</v>
      </c>
    </row>
    <row r="29" ht="13.5">
      <c r="A29" t="s">
        <v>456</v>
      </c>
    </row>
    <row r="30" ht="13.5">
      <c r="A30" t="s">
        <v>253</v>
      </c>
    </row>
    <row r="35" ht="13.5">
      <c r="A35" t="s">
        <v>466</v>
      </c>
    </row>
    <row r="36" ht="13.5">
      <c r="A36" t="s">
        <v>467</v>
      </c>
    </row>
  </sheetData>
  <sheetProtection/>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L25"/>
  <sheetViews>
    <sheetView showGridLines="0" showRowColHeaders="0" showZeros="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283" customWidth="1"/>
    <col min="2" max="2" width="8.625" style="297" customWidth="1"/>
    <col min="3" max="3" width="14.625" style="283" customWidth="1"/>
    <col min="4" max="10" width="15.00390625" style="283" customWidth="1"/>
    <col min="11" max="11" width="30.00390625" style="283" customWidth="1"/>
    <col min="12" max="12" width="3.00390625" style="283" customWidth="1"/>
    <col min="13" max="16384" width="11.00390625" style="283" customWidth="1"/>
  </cols>
  <sheetData>
    <row r="1" spans="1:2" ht="33" customHeight="1">
      <c r="A1" s="281" t="s">
        <v>277</v>
      </c>
      <c r="B1" s="282"/>
    </row>
    <row r="2" spans="2:11" ht="16.5" customHeight="1" thickBot="1">
      <c r="B2" s="284" t="s">
        <v>347</v>
      </c>
      <c r="C2" s="285"/>
      <c r="D2" s="285"/>
      <c r="E2" s="285"/>
      <c r="F2" s="285"/>
      <c r="G2" s="285"/>
      <c r="H2" s="285"/>
      <c r="I2" s="285"/>
      <c r="J2" s="286"/>
      <c r="K2" s="287" t="s">
        <v>258</v>
      </c>
    </row>
    <row r="3" spans="2:11" ht="15.75" customHeight="1">
      <c r="B3" s="749" t="s">
        <v>278</v>
      </c>
      <c r="C3" s="750"/>
      <c r="D3" s="764" t="s">
        <v>289</v>
      </c>
      <c r="E3" s="755" t="s">
        <v>264</v>
      </c>
      <c r="F3" s="765" t="s">
        <v>290</v>
      </c>
      <c r="G3" s="764" t="s">
        <v>291</v>
      </c>
      <c r="H3" s="764" t="s">
        <v>292</v>
      </c>
      <c r="I3" s="764" t="s">
        <v>293</v>
      </c>
      <c r="J3" s="758" t="s">
        <v>2</v>
      </c>
      <c r="K3" s="761" t="s">
        <v>279</v>
      </c>
    </row>
    <row r="4" spans="2:11" ht="15.75" customHeight="1">
      <c r="B4" s="751"/>
      <c r="C4" s="752"/>
      <c r="D4" s="756"/>
      <c r="E4" s="756"/>
      <c r="F4" s="766"/>
      <c r="G4" s="766"/>
      <c r="H4" s="768"/>
      <c r="I4" s="766"/>
      <c r="J4" s="759"/>
      <c r="K4" s="762"/>
    </row>
    <row r="5" spans="2:11" ht="31.5" customHeight="1">
      <c r="B5" s="753"/>
      <c r="C5" s="754"/>
      <c r="D5" s="757"/>
      <c r="E5" s="757"/>
      <c r="F5" s="767"/>
      <c r="G5" s="767"/>
      <c r="H5" s="769"/>
      <c r="I5" s="767"/>
      <c r="J5" s="760"/>
      <c r="K5" s="763"/>
    </row>
    <row r="6" spans="2:12" ht="22.5" customHeight="1">
      <c r="B6" s="288"/>
      <c r="C6" s="289" t="s">
        <v>280</v>
      </c>
      <c r="D6" s="499"/>
      <c r="E6" s="499"/>
      <c r="F6" s="499"/>
      <c r="G6" s="499"/>
      <c r="H6" s="499"/>
      <c r="I6" s="499"/>
      <c r="J6" s="502">
        <f>SUM(D6:I6)</f>
        <v>0</v>
      </c>
      <c r="K6" s="290"/>
      <c r="L6" s="283" t="s">
        <v>281</v>
      </c>
    </row>
    <row r="7" spans="2:12" ht="22.5" customHeight="1">
      <c r="B7" s="291" t="s">
        <v>286</v>
      </c>
      <c r="C7" s="289" t="s">
        <v>202</v>
      </c>
      <c r="D7" s="499"/>
      <c r="E7" s="499"/>
      <c r="F7" s="499"/>
      <c r="G7" s="499"/>
      <c r="H7" s="499"/>
      <c r="I7" s="499"/>
      <c r="J7" s="502">
        <f>SUM(D7:I7)</f>
        <v>0</v>
      </c>
      <c r="K7" s="290"/>
      <c r="L7" s="283" t="s">
        <v>281</v>
      </c>
    </row>
    <row r="8" spans="2:12" ht="22.5" customHeight="1">
      <c r="B8" s="292"/>
      <c r="C8" s="289" t="s">
        <v>282</v>
      </c>
      <c r="D8" s="500">
        <f aca="true" t="shared" si="0" ref="D8:J8">+D6-D7</f>
        <v>0</v>
      </c>
      <c r="E8" s="500">
        <f t="shared" si="0"/>
        <v>0</v>
      </c>
      <c r="F8" s="500">
        <f t="shared" si="0"/>
        <v>0</v>
      </c>
      <c r="G8" s="500">
        <f t="shared" si="0"/>
        <v>0</v>
      </c>
      <c r="H8" s="500">
        <f t="shared" si="0"/>
        <v>0</v>
      </c>
      <c r="I8" s="500">
        <f t="shared" si="0"/>
        <v>0</v>
      </c>
      <c r="J8" s="500">
        <f t="shared" si="0"/>
        <v>0</v>
      </c>
      <c r="K8" s="290"/>
      <c r="L8" s="283" t="s">
        <v>281</v>
      </c>
    </row>
    <row r="9" spans="2:12" ht="22.5" customHeight="1">
      <c r="B9" s="288"/>
      <c r="C9" s="289" t="s">
        <v>280</v>
      </c>
      <c r="D9" s="499"/>
      <c r="E9" s="499"/>
      <c r="F9" s="499"/>
      <c r="G9" s="499"/>
      <c r="H9" s="499"/>
      <c r="I9" s="499"/>
      <c r="J9" s="502">
        <f>SUM(D9:I9)</f>
        <v>0</v>
      </c>
      <c r="K9" s="290"/>
      <c r="L9" s="283" t="s">
        <v>281</v>
      </c>
    </row>
    <row r="10" spans="2:12" ht="22.5" customHeight="1">
      <c r="B10" s="291" t="s">
        <v>287</v>
      </c>
      <c r="C10" s="289" t="s">
        <v>202</v>
      </c>
      <c r="D10" s="499"/>
      <c r="E10" s="499"/>
      <c r="F10" s="499"/>
      <c r="G10" s="499"/>
      <c r="H10" s="499"/>
      <c r="I10" s="499"/>
      <c r="J10" s="502">
        <f>SUM(D10:I10)</f>
        <v>0</v>
      </c>
      <c r="K10" s="290"/>
      <c r="L10" s="283" t="s">
        <v>281</v>
      </c>
    </row>
    <row r="11" spans="2:12" ht="22.5" customHeight="1">
      <c r="B11" s="292"/>
      <c r="C11" s="289" t="s">
        <v>282</v>
      </c>
      <c r="D11" s="500">
        <f aca="true" t="shared" si="1" ref="D11:I11">+D9-D10</f>
        <v>0</v>
      </c>
      <c r="E11" s="500">
        <f t="shared" si="1"/>
        <v>0</v>
      </c>
      <c r="F11" s="500">
        <f t="shared" si="1"/>
        <v>0</v>
      </c>
      <c r="G11" s="500">
        <f t="shared" si="1"/>
        <v>0</v>
      </c>
      <c r="H11" s="500">
        <f t="shared" si="1"/>
        <v>0</v>
      </c>
      <c r="I11" s="500">
        <f t="shared" si="1"/>
        <v>0</v>
      </c>
      <c r="J11" s="500">
        <f>+J9-J10</f>
        <v>0</v>
      </c>
      <c r="K11" s="290"/>
      <c r="L11" s="283" t="s">
        <v>281</v>
      </c>
    </row>
    <row r="12" spans="2:12" ht="22.5" customHeight="1">
      <c r="B12" s="288"/>
      <c r="C12" s="289" t="s">
        <v>280</v>
      </c>
      <c r="D12" s="499"/>
      <c r="E12" s="499"/>
      <c r="F12" s="499"/>
      <c r="G12" s="499"/>
      <c r="H12" s="499"/>
      <c r="I12" s="499"/>
      <c r="J12" s="502">
        <f>SUM(D12:I12)</f>
        <v>0</v>
      </c>
      <c r="K12" s="290"/>
      <c r="L12" s="283" t="s">
        <v>281</v>
      </c>
    </row>
    <row r="13" spans="2:12" ht="22.5" customHeight="1">
      <c r="B13" s="291" t="s">
        <v>288</v>
      </c>
      <c r="C13" s="289" t="s">
        <v>202</v>
      </c>
      <c r="D13" s="499"/>
      <c r="E13" s="499"/>
      <c r="F13" s="499"/>
      <c r="G13" s="499"/>
      <c r="H13" s="499"/>
      <c r="I13" s="499"/>
      <c r="J13" s="502">
        <f>SUM(D13:I13)</f>
        <v>0</v>
      </c>
      <c r="K13" s="290"/>
      <c r="L13" s="283" t="s">
        <v>281</v>
      </c>
    </row>
    <row r="14" spans="2:12" ht="22.5" customHeight="1">
      <c r="B14" s="292"/>
      <c r="C14" s="289" t="s">
        <v>282</v>
      </c>
      <c r="D14" s="500">
        <f aca="true" t="shared" si="2" ref="D14:J14">+D12-D13</f>
        <v>0</v>
      </c>
      <c r="E14" s="500">
        <f t="shared" si="2"/>
        <v>0</v>
      </c>
      <c r="F14" s="500">
        <f t="shared" si="2"/>
        <v>0</v>
      </c>
      <c r="G14" s="500">
        <f t="shared" si="2"/>
        <v>0</v>
      </c>
      <c r="H14" s="500">
        <f t="shared" si="2"/>
        <v>0</v>
      </c>
      <c r="I14" s="500">
        <f t="shared" si="2"/>
        <v>0</v>
      </c>
      <c r="J14" s="500">
        <f t="shared" si="2"/>
        <v>0</v>
      </c>
      <c r="K14" s="290"/>
      <c r="L14" s="283" t="s">
        <v>281</v>
      </c>
    </row>
    <row r="15" spans="2:12" ht="22.5" customHeight="1">
      <c r="B15" s="288"/>
      <c r="C15" s="289" t="s">
        <v>280</v>
      </c>
      <c r="D15" s="499"/>
      <c r="E15" s="499"/>
      <c r="F15" s="499"/>
      <c r="G15" s="499"/>
      <c r="H15" s="499"/>
      <c r="I15" s="499"/>
      <c r="J15" s="502">
        <f>SUM(D15:I15)</f>
        <v>0</v>
      </c>
      <c r="K15" s="290"/>
      <c r="L15" s="283" t="s">
        <v>281</v>
      </c>
    </row>
    <row r="16" spans="2:12" ht="22.5" customHeight="1">
      <c r="B16" s="291" t="s">
        <v>441</v>
      </c>
      <c r="C16" s="289" t="s">
        <v>202</v>
      </c>
      <c r="D16" s="499"/>
      <c r="E16" s="499"/>
      <c r="F16" s="499"/>
      <c r="G16" s="499"/>
      <c r="H16" s="499"/>
      <c r="I16" s="499"/>
      <c r="J16" s="502">
        <f>SUM(D16:I16)</f>
        <v>0</v>
      </c>
      <c r="K16" s="290"/>
      <c r="L16" s="283" t="s">
        <v>281</v>
      </c>
    </row>
    <row r="17" spans="2:12" ht="22.5" customHeight="1">
      <c r="B17" s="292"/>
      <c r="C17" s="289" t="s">
        <v>282</v>
      </c>
      <c r="D17" s="500">
        <f aca="true" t="shared" si="3" ref="D17:J17">+D15-D16</f>
        <v>0</v>
      </c>
      <c r="E17" s="500">
        <f t="shared" si="3"/>
        <v>0</v>
      </c>
      <c r="F17" s="500">
        <f t="shared" si="3"/>
        <v>0</v>
      </c>
      <c r="G17" s="500">
        <f t="shared" si="3"/>
        <v>0</v>
      </c>
      <c r="H17" s="500">
        <f t="shared" si="3"/>
        <v>0</v>
      </c>
      <c r="I17" s="500">
        <f t="shared" si="3"/>
        <v>0</v>
      </c>
      <c r="J17" s="500">
        <f t="shared" si="3"/>
        <v>0</v>
      </c>
      <c r="K17" s="290"/>
      <c r="L17" s="283" t="s">
        <v>281</v>
      </c>
    </row>
    <row r="18" spans="2:12" ht="22.5" customHeight="1">
      <c r="B18" s="288"/>
      <c r="C18" s="289" t="s">
        <v>280</v>
      </c>
      <c r="D18" s="499"/>
      <c r="E18" s="499"/>
      <c r="F18" s="499"/>
      <c r="G18" s="499"/>
      <c r="H18" s="499"/>
      <c r="I18" s="499"/>
      <c r="J18" s="502">
        <f>SUM(D18:I18)</f>
        <v>0</v>
      </c>
      <c r="K18" s="290"/>
      <c r="L18" s="283" t="s">
        <v>281</v>
      </c>
    </row>
    <row r="19" spans="2:12" ht="22.5" customHeight="1">
      <c r="B19" s="291" t="s">
        <v>442</v>
      </c>
      <c r="C19" s="289" t="s">
        <v>202</v>
      </c>
      <c r="D19" s="499"/>
      <c r="E19" s="499"/>
      <c r="F19" s="499"/>
      <c r="G19" s="499"/>
      <c r="H19" s="499"/>
      <c r="I19" s="499"/>
      <c r="J19" s="502">
        <f>SUM(D19:I19)</f>
        <v>0</v>
      </c>
      <c r="K19" s="290"/>
      <c r="L19" s="283" t="s">
        <v>281</v>
      </c>
    </row>
    <row r="20" spans="2:12" ht="22.5" customHeight="1">
      <c r="B20" s="292"/>
      <c r="C20" s="289" t="s">
        <v>282</v>
      </c>
      <c r="D20" s="500">
        <f aca="true" t="shared" si="4" ref="D20:J20">+D18-D19</f>
        <v>0</v>
      </c>
      <c r="E20" s="500">
        <f t="shared" si="4"/>
        <v>0</v>
      </c>
      <c r="F20" s="500">
        <f t="shared" si="4"/>
        <v>0</v>
      </c>
      <c r="G20" s="500">
        <f t="shared" si="4"/>
        <v>0</v>
      </c>
      <c r="H20" s="500">
        <f t="shared" si="4"/>
        <v>0</v>
      </c>
      <c r="I20" s="500">
        <f t="shared" si="4"/>
        <v>0</v>
      </c>
      <c r="J20" s="500">
        <f t="shared" si="4"/>
        <v>0</v>
      </c>
      <c r="K20" s="290"/>
      <c r="L20" s="283" t="s">
        <v>281</v>
      </c>
    </row>
    <row r="21" spans="2:12" ht="22.5" customHeight="1">
      <c r="B21" s="291"/>
      <c r="C21" s="289" t="s">
        <v>280</v>
      </c>
      <c r="D21" s="500">
        <f aca="true" t="shared" si="5" ref="D21:J21">SUM(D6,D9,D12,D15,D18)</f>
        <v>0</v>
      </c>
      <c r="E21" s="500">
        <f t="shared" si="5"/>
        <v>0</v>
      </c>
      <c r="F21" s="500">
        <f t="shared" si="5"/>
        <v>0</v>
      </c>
      <c r="G21" s="500">
        <f t="shared" si="5"/>
        <v>0</v>
      </c>
      <c r="H21" s="500">
        <f t="shared" si="5"/>
        <v>0</v>
      </c>
      <c r="I21" s="500">
        <f t="shared" si="5"/>
        <v>0</v>
      </c>
      <c r="J21" s="500">
        <f t="shared" si="5"/>
        <v>0</v>
      </c>
      <c r="K21" s="290"/>
      <c r="L21" s="283" t="s">
        <v>281</v>
      </c>
    </row>
    <row r="22" spans="2:12" ht="22.5" customHeight="1">
      <c r="B22" s="555" t="s">
        <v>283</v>
      </c>
      <c r="C22" s="289" t="s">
        <v>202</v>
      </c>
      <c r="D22" s="500">
        <f>SUM(D7,D10,D13,D16,D19)</f>
        <v>0</v>
      </c>
      <c r="E22" s="500">
        <f aca="true" t="shared" si="6" ref="E22:J22">SUM(E7,E10,E13,E16,E19)</f>
        <v>0</v>
      </c>
      <c r="F22" s="500">
        <f t="shared" si="6"/>
        <v>0</v>
      </c>
      <c r="G22" s="500">
        <f t="shared" si="6"/>
        <v>0</v>
      </c>
      <c r="H22" s="500">
        <f t="shared" si="6"/>
        <v>0</v>
      </c>
      <c r="I22" s="500">
        <f t="shared" si="6"/>
        <v>0</v>
      </c>
      <c r="J22" s="500">
        <f t="shared" si="6"/>
        <v>0</v>
      </c>
      <c r="K22" s="290"/>
      <c r="L22" s="283" t="s">
        <v>281</v>
      </c>
    </row>
    <row r="23" spans="2:12" ht="22.5" customHeight="1" thickBot="1">
      <c r="B23" s="298"/>
      <c r="C23" s="299" t="s">
        <v>282</v>
      </c>
      <c r="D23" s="501">
        <f>SUM(D8,D11,D14,D17,D20)</f>
        <v>0</v>
      </c>
      <c r="E23" s="501">
        <f aca="true" t="shared" si="7" ref="E23:J23">SUM(E8,E11,E14,E17,E20)</f>
        <v>0</v>
      </c>
      <c r="F23" s="501">
        <f t="shared" si="7"/>
        <v>0</v>
      </c>
      <c r="G23" s="501">
        <f t="shared" si="7"/>
        <v>0</v>
      </c>
      <c r="H23" s="501">
        <f t="shared" si="7"/>
        <v>0</v>
      </c>
      <c r="I23" s="501">
        <f t="shared" si="7"/>
        <v>0</v>
      </c>
      <c r="J23" s="501">
        <f t="shared" si="7"/>
        <v>0</v>
      </c>
      <c r="K23" s="293"/>
      <c r="L23" s="283" t="s">
        <v>281</v>
      </c>
    </row>
    <row r="24" ht="19.5" customHeight="1">
      <c r="B24" s="294" t="s">
        <v>284</v>
      </c>
    </row>
    <row r="25" spans="2:10" ht="19.5" customHeight="1">
      <c r="B25" s="295" t="s">
        <v>285</v>
      </c>
      <c r="D25" s="296"/>
      <c r="E25" s="296"/>
      <c r="F25" s="296"/>
      <c r="G25" s="296"/>
      <c r="H25" s="296"/>
      <c r="I25" s="296"/>
      <c r="J25" s="296"/>
    </row>
  </sheetData>
  <sheetProtection/>
  <mergeCells count="9">
    <mergeCell ref="B3:C5"/>
    <mergeCell ref="E3:E5"/>
    <mergeCell ref="J3:J5"/>
    <mergeCell ref="K3:K5"/>
    <mergeCell ref="D3:D5"/>
    <mergeCell ref="F3:F5"/>
    <mergeCell ref="G3:G5"/>
    <mergeCell ref="H3:H5"/>
    <mergeCell ref="I3:I5"/>
  </mergeCells>
  <printOptions/>
  <pageMargins left="0.5905511811023623" right="0.1968503937007874" top="0.7874015748031497" bottom="0.1968503937007874" header="0.5118110236220472" footer="0.5118110236220472"/>
  <pageSetup horizontalDpi="600" verticalDpi="600" orientation="landscape" paperSize="9" scale="60" r:id="rId3"/>
  <drawing r:id="rId2"/>
  <legacyDrawing r:id="rId1"/>
</worksheet>
</file>

<file path=xl/worksheets/sheet11.xml><?xml version="1.0" encoding="utf-8"?>
<worksheet xmlns="http://schemas.openxmlformats.org/spreadsheetml/2006/main" xmlns:r="http://schemas.openxmlformats.org/officeDocument/2006/relationships">
  <sheetPr codeName="Sheet11"/>
  <dimension ref="A1:AE99"/>
  <sheetViews>
    <sheetView showGridLines="0" showRowColHeaders="0" showZeros="0" workbookViewId="0" topLeftCell="A1">
      <pane xSplit="4" ySplit="5" topLeftCell="E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301" customWidth="1"/>
    <col min="2" max="3" width="3.125" style="301" customWidth="1"/>
    <col min="4" max="4" width="16.625" style="301" customWidth="1"/>
    <col min="5" max="5" width="3.625" style="301" customWidth="1"/>
    <col min="6" max="6" width="10.125" style="301" customWidth="1"/>
    <col min="7" max="7" width="3.625" style="301" customWidth="1"/>
    <col min="8" max="8" width="2.625" style="301" customWidth="1"/>
    <col min="9" max="9" width="3.625" style="301" customWidth="1"/>
    <col min="10" max="10" width="7.625" style="301" customWidth="1"/>
    <col min="11" max="11" width="5.625" style="301" customWidth="1"/>
    <col min="12" max="12" width="7.125" style="301" customWidth="1"/>
    <col min="13" max="28" width="9.125" style="301" customWidth="1"/>
    <col min="29" max="30" width="4.625" style="301" customWidth="1"/>
    <col min="31" max="31" width="14.125" style="301" customWidth="1"/>
    <col min="32" max="16384" width="11.00390625" style="301" customWidth="1"/>
  </cols>
  <sheetData>
    <row r="1" ht="33" customHeight="1">
      <c r="A1" s="300" t="s">
        <v>277</v>
      </c>
    </row>
    <row r="2" spans="2:31" ht="16.5" customHeight="1" thickBot="1">
      <c r="B2" s="302" t="s">
        <v>501</v>
      </c>
      <c r="AE2" s="303" t="s">
        <v>258</v>
      </c>
    </row>
    <row r="3" spans="2:31" ht="15" customHeight="1">
      <c r="B3" s="856" t="s">
        <v>297</v>
      </c>
      <c r="C3" s="849"/>
      <c r="D3" s="857"/>
      <c r="E3" s="796" t="s">
        <v>317</v>
      </c>
      <c r="F3" s="864" t="s">
        <v>298</v>
      </c>
      <c r="G3" s="865" t="s">
        <v>318</v>
      </c>
      <c r="H3" s="849"/>
      <c r="I3" s="857"/>
      <c r="J3" s="793" t="s">
        <v>457</v>
      </c>
      <c r="K3" s="864" t="s">
        <v>316</v>
      </c>
      <c r="L3" s="306"/>
      <c r="M3" s="304"/>
      <c r="N3" s="849" t="s">
        <v>294</v>
      </c>
      <c r="O3" s="850"/>
      <c r="P3" s="850"/>
      <c r="Q3" s="850"/>
      <c r="R3" s="850"/>
      <c r="S3" s="850"/>
      <c r="T3" s="304"/>
      <c r="U3" s="305"/>
      <c r="V3" s="849" t="s">
        <v>295</v>
      </c>
      <c r="W3" s="850"/>
      <c r="X3" s="850"/>
      <c r="Y3" s="850"/>
      <c r="Z3" s="850"/>
      <c r="AA3" s="850"/>
      <c r="AB3" s="304"/>
      <c r="AC3" s="852" t="s">
        <v>296</v>
      </c>
      <c r="AD3" s="853"/>
      <c r="AE3" s="780" t="s">
        <v>320</v>
      </c>
    </row>
    <row r="4" spans="2:31" ht="15" customHeight="1">
      <c r="B4" s="858"/>
      <c r="C4" s="859"/>
      <c r="D4" s="860"/>
      <c r="E4" s="797"/>
      <c r="F4" s="794"/>
      <c r="G4" s="866"/>
      <c r="H4" s="859"/>
      <c r="I4" s="860"/>
      <c r="J4" s="794"/>
      <c r="K4" s="794"/>
      <c r="L4" s="307"/>
      <c r="M4" s="308"/>
      <c r="N4" s="851"/>
      <c r="O4" s="851"/>
      <c r="P4" s="851"/>
      <c r="Q4" s="851"/>
      <c r="R4" s="851"/>
      <c r="S4" s="851"/>
      <c r="T4" s="308"/>
      <c r="U4" s="147"/>
      <c r="V4" s="851"/>
      <c r="W4" s="851"/>
      <c r="X4" s="851"/>
      <c r="Y4" s="851"/>
      <c r="Z4" s="851"/>
      <c r="AA4" s="851"/>
      <c r="AB4" s="308"/>
      <c r="AC4" s="854"/>
      <c r="AD4" s="855"/>
      <c r="AE4" s="781"/>
    </row>
    <row r="5" spans="2:31" ht="15" customHeight="1">
      <c r="B5" s="861"/>
      <c r="C5" s="862"/>
      <c r="D5" s="863"/>
      <c r="E5" s="798"/>
      <c r="F5" s="795"/>
      <c r="G5" s="867" t="s">
        <v>319</v>
      </c>
      <c r="H5" s="868"/>
      <c r="I5" s="869"/>
      <c r="J5" s="795"/>
      <c r="K5" s="795"/>
      <c r="L5" s="311"/>
      <c r="M5" s="312" t="str">
        <f>+WIDECHAR(VALUE('表紙'!$M$1)-3)&amp;"年"</f>
        <v>１７年</v>
      </c>
      <c r="N5" s="313" t="str">
        <f>+WIDECHAR(VALUE('表紙'!$M$1)-2)&amp;"年"</f>
        <v>１８年</v>
      </c>
      <c r="O5" s="313" t="str">
        <f>+WIDECHAR(VALUE('表紙'!$M$1)-1)&amp;"年"</f>
        <v>１９年</v>
      </c>
      <c r="P5" s="313" t="str">
        <f>+WIDECHAR(VALUE('表紙'!$M$1))&amp;"年"</f>
        <v>２０年</v>
      </c>
      <c r="Q5" s="313" t="str">
        <f>+WIDECHAR(VALUE('表紙'!$M$1)+1)&amp;"年"</f>
        <v>２１年</v>
      </c>
      <c r="R5" s="313" t="str">
        <f>+WIDECHAR(VALUE('表紙'!$M$1)+2)&amp;"年"</f>
        <v>２２年</v>
      </c>
      <c r="S5" s="313" t="str">
        <f>+WIDECHAR(VALUE('表紙'!$M$1)+3)&amp;"年"</f>
        <v>２３年</v>
      </c>
      <c r="T5" s="313" t="str">
        <f>+WIDECHAR(VALUE('表紙'!$M$1)+4)&amp;"年"</f>
        <v>２４年</v>
      </c>
      <c r="U5" s="399" t="str">
        <f>+WIDECHAR(VALUE('表紙'!$M$1)-3)&amp;"年末"</f>
        <v>１７年末</v>
      </c>
      <c r="V5" s="399" t="str">
        <f>+WIDECHAR(VALUE('表紙'!$M$1)-2)&amp;"年末"</f>
        <v>１８年末</v>
      </c>
      <c r="W5" s="399" t="str">
        <f>+WIDECHAR(VALUE('表紙'!$M$1)-1)&amp;"年末"</f>
        <v>１９年末</v>
      </c>
      <c r="X5" s="399" t="str">
        <f>+WIDECHAR(VALUE('表紙'!$M$1))&amp;"年末"</f>
        <v>２０年末</v>
      </c>
      <c r="Y5" s="399" t="str">
        <f>+WIDECHAR(VALUE('表紙'!$M$1)+1)&amp;"年末"</f>
        <v>２１年末</v>
      </c>
      <c r="Z5" s="399" t="str">
        <f>+WIDECHAR(VALUE('表紙'!$M$1)+2)&amp;"年末"</f>
        <v>２２年末</v>
      </c>
      <c r="AA5" s="399" t="str">
        <f>+WIDECHAR(VALUE('表紙'!$M$1)+3)&amp;"年末"</f>
        <v>２３年末</v>
      </c>
      <c r="AB5" s="399" t="str">
        <f>+WIDECHAR(VALUE('表紙'!$M$1)+4)&amp;"年末"</f>
        <v>２４年末</v>
      </c>
      <c r="AC5" s="314" t="s">
        <v>299</v>
      </c>
      <c r="AD5" s="315" t="s">
        <v>300</v>
      </c>
      <c r="AE5" s="782"/>
    </row>
    <row r="6" spans="2:31" ht="15" customHeight="1">
      <c r="B6" s="316"/>
      <c r="C6" s="786" t="s">
        <v>303</v>
      </c>
      <c r="D6" s="836"/>
      <c r="E6" s="807"/>
      <c r="F6" s="821"/>
      <c r="G6" s="801"/>
      <c r="H6" s="803" t="s">
        <v>301</v>
      </c>
      <c r="I6" s="805"/>
      <c r="J6" s="807"/>
      <c r="K6" s="799"/>
      <c r="L6" s="318" t="s">
        <v>207</v>
      </c>
      <c r="M6" s="486"/>
      <c r="N6" s="486"/>
      <c r="O6" s="486"/>
      <c r="P6" s="486"/>
      <c r="Q6" s="486"/>
      <c r="R6" s="486"/>
      <c r="S6" s="486"/>
      <c r="T6" s="486"/>
      <c r="U6" s="770"/>
      <c r="V6" s="770"/>
      <c r="W6" s="770"/>
      <c r="X6" s="770"/>
      <c r="Y6" s="770"/>
      <c r="Z6" s="770"/>
      <c r="AA6" s="770"/>
      <c r="AB6" s="770"/>
      <c r="AC6" s="773"/>
      <c r="AD6" s="773"/>
      <c r="AE6" s="778"/>
    </row>
    <row r="7" spans="2:31" ht="15" customHeight="1">
      <c r="B7" s="316"/>
      <c r="C7" s="787"/>
      <c r="D7" s="837"/>
      <c r="E7" s="808"/>
      <c r="F7" s="822"/>
      <c r="G7" s="802"/>
      <c r="H7" s="804"/>
      <c r="I7" s="806"/>
      <c r="J7" s="808"/>
      <c r="K7" s="800"/>
      <c r="L7" s="319" t="s">
        <v>302</v>
      </c>
      <c r="M7" s="487"/>
      <c r="N7" s="487"/>
      <c r="O7" s="487"/>
      <c r="P7" s="487"/>
      <c r="Q7" s="487"/>
      <c r="R7" s="487"/>
      <c r="S7" s="487"/>
      <c r="T7" s="487"/>
      <c r="U7" s="772"/>
      <c r="V7" s="772"/>
      <c r="W7" s="772"/>
      <c r="X7" s="772"/>
      <c r="Y7" s="772"/>
      <c r="Z7" s="772"/>
      <c r="AA7" s="772"/>
      <c r="AB7" s="772"/>
      <c r="AC7" s="774"/>
      <c r="AD7" s="774"/>
      <c r="AE7" s="779"/>
    </row>
    <row r="8" spans="2:31" ht="15" customHeight="1">
      <c r="B8" s="316"/>
      <c r="C8" s="787"/>
      <c r="D8" s="836"/>
      <c r="E8" s="807"/>
      <c r="F8" s="821"/>
      <c r="G8" s="801"/>
      <c r="H8" s="803" t="s">
        <v>301</v>
      </c>
      <c r="I8" s="805"/>
      <c r="J8" s="807"/>
      <c r="K8" s="799"/>
      <c r="L8" s="318" t="s">
        <v>207</v>
      </c>
      <c r="M8" s="486"/>
      <c r="N8" s="486"/>
      <c r="O8" s="486"/>
      <c r="P8" s="486"/>
      <c r="Q8" s="486"/>
      <c r="R8" s="486"/>
      <c r="S8" s="486"/>
      <c r="T8" s="486"/>
      <c r="U8" s="770"/>
      <c r="V8" s="770"/>
      <c r="W8" s="770"/>
      <c r="X8" s="770"/>
      <c r="Y8" s="770"/>
      <c r="Z8" s="770"/>
      <c r="AA8" s="770"/>
      <c r="AB8" s="770"/>
      <c r="AC8" s="773"/>
      <c r="AD8" s="773"/>
      <c r="AE8" s="778"/>
    </row>
    <row r="9" spans="2:31" ht="15" customHeight="1">
      <c r="B9" s="316"/>
      <c r="C9" s="787"/>
      <c r="D9" s="837"/>
      <c r="E9" s="808"/>
      <c r="F9" s="822"/>
      <c r="G9" s="802"/>
      <c r="H9" s="804"/>
      <c r="I9" s="806"/>
      <c r="J9" s="808"/>
      <c r="K9" s="800"/>
      <c r="L9" s="319" t="s">
        <v>302</v>
      </c>
      <c r="M9" s="487"/>
      <c r="N9" s="487"/>
      <c r="O9" s="487"/>
      <c r="P9" s="487"/>
      <c r="Q9" s="487"/>
      <c r="R9" s="487"/>
      <c r="S9" s="487"/>
      <c r="T9" s="487"/>
      <c r="U9" s="772"/>
      <c r="V9" s="772"/>
      <c r="W9" s="772"/>
      <c r="X9" s="772"/>
      <c r="Y9" s="772"/>
      <c r="Z9" s="772"/>
      <c r="AA9" s="772"/>
      <c r="AB9" s="772"/>
      <c r="AC9" s="774"/>
      <c r="AD9" s="774"/>
      <c r="AE9" s="779"/>
    </row>
    <row r="10" spans="2:31" ht="15" customHeight="1">
      <c r="B10" s="316"/>
      <c r="C10" s="787"/>
      <c r="D10" s="836"/>
      <c r="E10" s="807"/>
      <c r="F10" s="821"/>
      <c r="G10" s="801"/>
      <c r="H10" s="803" t="s">
        <v>301</v>
      </c>
      <c r="I10" s="805"/>
      <c r="J10" s="807"/>
      <c r="K10" s="799"/>
      <c r="L10" s="318" t="s">
        <v>207</v>
      </c>
      <c r="M10" s="486"/>
      <c r="N10" s="486"/>
      <c r="O10" s="486"/>
      <c r="P10" s="486"/>
      <c r="Q10" s="486"/>
      <c r="R10" s="486"/>
      <c r="S10" s="486"/>
      <c r="T10" s="486"/>
      <c r="U10" s="770"/>
      <c r="V10" s="770"/>
      <c r="W10" s="770"/>
      <c r="X10" s="770"/>
      <c r="Y10" s="770"/>
      <c r="Z10" s="770"/>
      <c r="AA10" s="770"/>
      <c r="AB10" s="770"/>
      <c r="AC10" s="773"/>
      <c r="AD10" s="773"/>
      <c r="AE10" s="778"/>
    </row>
    <row r="11" spans="2:31" ht="15" customHeight="1">
      <c r="B11" s="316"/>
      <c r="C11" s="787"/>
      <c r="D11" s="837"/>
      <c r="E11" s="808"/>
      <c r="F11" s="822"/>
      <c r="G11" s="802"/>
      <c r="H11" s="804"/>
      <c r="I11" s="806"/>
      <c r="J11" s="808"/>
      <c r="K11" s="800"/>
      <c r="L11" s="319" t="s">
        <v>302</v>
      </c>
      <c r="M11" s="487"/>
      <c r="N11" s="487"/>
      <c r="O11" s="487"/>
      <c r="P11" s="487"/>
      <c r="Q11" s="487"/>
      <c r="R11" s="487"/>
      <c r="S11" s="487"/>
      <c r="T11" s="487"/>
      <c r="U11" s="772"/>
      <c r="V11" s="772"/>
      <c r="W11" s="772"/>
      <c r="X11" s="772"/>
      <c r="Y11" s="772"/>
      <c r="Z11" s="772"/>
      <c r="AA11" s="772"/>
      <c r="AB11" s="772"/>
      <c r="AC11" s="774"/>
      <c r="AD11" s="774"/>
      <c r="AE11" s="779"/>
    </row>
    <row r="12" spans="2:31" ht="15" customHeight="1">
      <c r="B12" s="316"/>
      <c r="C12" s="787"/>
      <c r="D12" s="836"/>
      <c r="E12" s="807"/>
      <c r="F12" s="821"/>
      <c r="G12" s="801"/>
      <c r="H12" s="803" t="s">
        <v>301</v>
      </c>
      <c r="I12" s="805"/>
      <c r="J12" s="807"/>
      <c r="K12" s="799"/>
      <c r="L12" s="318" t="s">
        <v>207</v>
      </c>
      <c r="M12" s="486"/>
      <c r="N12" s="486"/>
      <c r="O12" s="486"/>
      <c r="P12" s="486"/>
      <c r="Q12" s="486"/>
      <c r="R12" s="486"/>
      <c r="S12" s="486"/>
      <c r="T12" s="486"/>
      <c r="U12" s="770"/>
      <c r="V12" s="770"/>
      <c r="W12" s="770"/>
      <c r="X12" s="770"/>
      <c r="Y12" s="770"/>
      <c r="Z12" s="770"/>
      <c r="AA12" s="770"/>
      <c r="AB12" s="770"/>
      <c r="AC12" s="773"/>
      <c r="AD12" s="773"/>
      <c r="AE12" s="778"/>
    </row>
    <row r="13" spans="2:31" ht="15" customHeight="1">
      <c r="B13" s="316"/>
      <c r="C13" s="787"/>
      <c r="D13" s="837"/>
      <c r="E13" s="808"/>
      <c r="F13" s="822"/>
      <c r="G13" s="802"/>
      <c r="H13" s="804"/>
      <c r="I13" s="806"/>
      <c r="J13" s="808"/>
      <c r="K13" s="800"/>
      <c r="L13" s="319" t="s">
        <v>302</v>
      </c>
      <c r="M13" s="487"/>
      <c r="N13" s="487"/>
      <c r="O13" s="487"/>
      <c r="P13" s="487"/>
      <c r="Q13" s="487"/>
      <c r="R13" s="487"/>
      <c r="S13" s="487"/>
      <c r="T13" s="487"/>
      <c r="U13" s="772"/>
      <c r="V13" s="772"/>
      <c r="W13" s="772"/>
      <c r="X13" s="772"/>
      <c r="Y13" s="772"/>
      <c r="Z13" s="772"/>
      <c r="AA13" s="772"/>
      <c r="AB13" s="772"/>
      <c r="AC13" s="774"/>
      <c r="AD13" s="774"/>
      <c r="AE13" s="779"/>
    </row>
    <row r="14" spans="2:31" ht="15" customHeight="1">
      <c r="B14" s="316"/>
      <c r="C14" s="787"/>
      <c r="D14" s="836"/>
      <c r="E14" s="807"/>
      <c r="F14" s="821"/>
      <c r="G14" s="801"/>
      <c r="H14" s="803" t="s">
        <v>301</v>
      </c>
      <c r="I14" s="805"/>
      <c r="J14" s="807"/>
      <c r="K14" s="799"/>
      <c r="L14" s="318" t="s">
        <v>207</v>
      </c>
      <c r="M14" s="486"/>
      <c r="N14" s="486"/>
      <c r="O14" s="486"/>
      <c r="P14" s="486"/>
      <c r="Q14" s="486"/>
      <c r="R14" s="486"/>
      <c r="S14" s="486"/>
      <c r="T14" s="486"/>
      <c r="U14" s="770"/>
      <c r="V14" s="770"/>
      <c r="W14" s="770"/>
      <c r="X14" s="770"/>
      <c r="Y14" s="770"/>
      <c r="Z14" s="770"/>
      <c r="AA14" s="770"/>
      <c r="AB14" s="770"/>
      <c r="AC14" s="773"/>
      <c r="AD14" s="773"/>
      <c r="AE14" s="778"/>
    </row>
    <row r="15" spans="2:31" ht="15" customHeight="1">
      <c r="B15" s="316"/>
      <c r="C15" s="787"/>
      <c r="D15" s="837"/>
      <c r="E15" s="808"/>
      <c r="F15" s="822"/>
      <c r="G15" s="802"/>
      <c r="H15" s="804"/>
      <c r="I15" s="806"/>
      <c r="J15" s="808"/>
      <c r="K15" s="800"/>
      <c r="L15" s="319" t="s">
        <v>302</v>
      </c>
      <c r="M15" s="487"/>
      <c r="N15" s="487"/>
      <c r="O15" s="487"/>
      <c r="P15" s="487"/>
      <c r="Q15" s="487"/>
      <c r="R15" s="487"/>
      <c r="S15" s="487"/>
      <c r="T15" s="487"/>
      <c r="U15" s="772"/>
      <c r="V15" s="772"/>
      <c r="W15" s="772"/>
      <c r="X15" s="772"/>
      <c r="Y15" s="772"/>
      <c r="Z15" s="772"/>
      <c r="AA15" s="772"/>
      <c r="AB15" s="772"/>
      <c r="AC15" s="774"/>
      <c r="AD15" s="774"/>
      <c r="AE15" s="779"/>
    </row>
    <row r="16" spans="2:31" ht="15" customHeight="1">
      <c r="B16" s="847" t="s">
        <v>458</v>
      </c>
      <c r="C16" s="787"/>
      <c r="D16" s="838" t="s">
        <v>443</v>
      </c>
      <c r="E16" s="807"/>
      <c r="F16" s="821">
        <f>SUM(F6:F15)</f>
        <v>0</v>
      </c>
      <c r="G16" s="801"/>
      <c r="H16" s="803"/>
      <c r="I16" s="805"/>
      <c r="J16" s="807"/>
      <c r="K16" s="799"/>
      <c r="L16" s="318" t="s">
        <v>207</v>
      </c>
      <c r="M16" s="488">
        <f>SUM(M6,M8,M10,M12,M14)</f>
        <v>0</v>
      </c>
      <c r="N16" s="488">
        <f aca="true" t="shared" si="0" ref="N16:T16">SUM(N6,N8,N10,N12,N14)</f>
        <v>0</v>
      </c>
      <c r="O16" s="488">
        <f t="shared" si="0"/>
        <v>0</v>
      </c>
      <c r="P16" s="488">
        <f t="shared" si="0"/>
        <v>0</v>
      </c>
      <c r="Q16" s="488">
        <f t="shared" si="0"/>
        <v>0</v>
      </c>
      <c r="R16" s="488">
        <f t="shared" si="0"/>
        <v>0</v>
      </c>
      <c r="S16" s="488">
        <f t="shared" si="0"/>
        <v>0</v>
      </c>
      <c r="T16" s="488">
        <f t="shared" si="0"/>
        <v>0</v>
      </c>
      <c r="U16" s="770">
        <f>SUM(U6:U15)</f>
        <v>0</v>
      </c>
      <c r="V16" s="770">
        <f aca="true" t="shared" si="1" ref="V16:AB16">SUM(V6:V15)</f>
        <v>0</v>
      </c>
      <c r="W16" s="770">
        <f t="shared" si="1"/>
        <v>0</v>
      </c>
      <c r="X16" s="770">
        <f t="shared" si="1"/>
        <v>0</v>
      </c>
      <c r="Y16" s="770">
        <f t="shared" si="1"/>
        <v>0</v>
      </c>
      <c r="Z16" s="770">
        <f t="shared" si="1"/>
        <v>0</v>
      </c>
      <c r="AA16" s="770">
        <f t="shared" si="1"/>
        <v>0</v>
      </c>
      <c r="AB16" s="770">
        <f t="shared" si="1"/>
        <v>0</v>
      </c>
      <c r="AC16" s="773"/>
      <c r="AD16" s="773"/>
      <c r="AE16" s="778"/>
    </row>
    <row r="17" spans="2:31" ht="15" customHeight="1">
      <c r="B17" s="847"/>
      <c r="C17" s="788"/>
      <c r="D17" s="839"/>
      <c r="E17" s="808"/>
      <c r="F17" s="822"/>
      <c r="G17" s="802"/>
      <c r="H17" s="804"/>
      <c r="I17" s="806"/>
      <c r="J17" s="808"/>
      <c r="K17" s="800"/>
      <c r="L17" s="319" t="s">
        <v>302</v>
      </c>
      <c r="M17" s="489">
        <f>SUM(M7,M9,M11,M13,M15)</f>
        <v>0</v>
      </c>
      <c r="N17" s="489">
        <f aca="true" t="shared" si="2" ref="N17:T17">SUM(N7,N9,N11,N13,N15)</f>
        <v>0</v>
      </c>
      <c r="O17" s="489">
        <f t="shared" si="2"/>
        <v>0</v>
      </c>
      <c r="P17" s="489">
        <f t="shared" si="2"/>
        <v>0</v>
      </c>
      <c r="Q17" s="489">
        <f t="shared" si="2"/>
        <v>0</v>
      </c>
      <c r="R17" s="489">
        <f t="shared" si="2"/>
        <v>0</v>
      </c>
      <c r="S17" s="489">
        <f t="shared" si="2"/>
        <v>0</v>
      </c>
      <c r="T17" s="489">
        <f t="shared" si="2"/>
        <v>0</v>
      </c>
      <c r="U17" s="772"/>
      <c r="V17" s="772"/>
      <c r="W17" s="772"/>
      <c r="X17" s="772"/>
      <c r="Y17" s="772"/>
      <c r="Z17" s="772"/>
      <c r="AA17" s="772"/>
      <c r="AB17" s="772"/>
      <c r="AC17" s="774"/>
      <c r="AD17" s="774"/>
      <c r="AE17" s="779"/>
    </row>
    <row r="18" spans="2:31" ht="15" customHeight="1">
      <c r="B18" s="847"/>
      <c r="C18" s="786" t="s">
        <v>461</v>
      </c>
      <c r="D18" s="836"/>
      <c r="E18" s="807"/>
      <c r="F18" s="821"/>
      <c r="G18" s="801"/>
      <c r="H18" s="803" t="s">
        <v>301</v>
      </c>
      <c r="I18" s="805"/>
      <c r="J18" s="807"/>
      <c r="K18" s="799"/>
      <c r="L18" s="318" t="s">
        <v>207</v>
      </c>
      <c r="M18" s="486"/>
      <c r="N18" s="486"/>
      <c r="O18" s="486"/>
      <c r="P18" s="486"/>
      <c r="Q18" s="486"/>
      <c r="R18" s="486"/>
      <c r="S18" s="486"/>
      <c r="T18" s="486"/>
      <c r="U18" s="770"/>
      <c r="V18" s="770"/>
      <c r="W18" s="770"/>
      <c r="X18" s="770"/>
      <c r="Y18" s="770"/>
      <c r="Z18" s="770"/>
      <c r="AA18" s="770"/>
      <c r="AB18" s="770"/>
      <c r="AC18" s="773"/>
      <c r="AD18" s="773"/>
      <c r="AE18" s="778"/>
    </row>
    <row r="19" spans="2:31" ht="15" customHeight="1">
      <c r="B19" s="847"/>
      <c r="C19" s="787"/>
      <c r="D19" s="837"/>
      <c r="E19" s="808"/>
      <c r="F19" s="822"/>
      <c r="G19" s="802"/>
      <c r="H19" s="804"/>
      <c r="I19" s="806"/>
      <c r="J19" s="808"/>
      <c r="K19" s="800"/>
      <c r="L19" s="319" t="s">
        <v>302</v>
      </c>
      <c r="M19" s="487"/>
      <c r="N19" s="487"/>
      <c r="O19" s="487"/>
      <c r="P19" s="487"/>
      <c r="Q19" s="487"/>
      <c r="R19" s="487"/>
      <c r="S19" s="487"/>
      <c r="T19" s="487"/>
      <c r="U19" s="772"/>
      <c r="V19" s="772"/>
      <c r="W19" s="772"/>
      <c r="X19" s="772"/>
      <c r="Y19" s="772"/>
      <c r="Z19" s="772"/>
      <c r="AA19" s="772"/>
      <c r="AB19" s="772"/>
      <c r="AC19" s="774"/>
      <c r="AD19" s="774"/>
      <c r="AE19" s="779"/>
    </row>
    <row r="20" spans="2:31" ht="15" customHeight="1">
      <c r="B20" s="847"/>
      <c r="C20" s="787"/>
      <c r="D20" s="836"/>
      <c r="E20" s="807"/>
      <c r="F20" s="821"/>
      <c r="G20" s="801"/>
      <c r="H20" s="803" t="s">
        <v>301</v>
      </c>
      <c r="I20" s="805"/>
      <c r="J20" s="807"/>
      <c r="K20" s="799"/>
      <c r="L20" s="318" t="s">
        <v>207</v>
      </c>
      <c r="M20" s="486"/>
      <c r="N20" s="486"/>
      <c r="O20" s="486"/>
      <c r="P20" s="486"/>
      <c r="Q20" s="486"/>
      <c r="R20" s="486"/>
      <c r="S20" s="486"/>
      <c r="T20" s="486"/>
      <c r="U20" s="770"/>
      <c r="V20" s="770"/>
      <c r="W20" s="770"/>
      <c r="X20" s="770"/>
      <c r="Y20" s="770"/>
      <c r="Z20" s="770"/>
      <c r="AA20" s="770"/>
      <c r="AB20" s="770"/>
      <c r="AC20" s="773"/>
      <c r="AD20" s="773"/>
      <c r="AE20" s="778"/>
    </row>
    <row r="21" spans="2:31" ht="15" customHeight="1">
      <c r="B21" s="847"/>
      <c r="C21" s="787"/>
      <c r="D21" s="837"/>
      <c r="E21" s="808"/>
      <c r="F21" s="822"/>
      <c r="G21" s="802"/>
      <c r="H21" s="804"/>
      <c r="I21" s="806"/>
      <c r="J21" s="808"/>
      <c r="K21" s="800"/>
      <c r="L21" s="319" t="s">
        <v>302</v>
      </c>
      <c r="M21" s="487"/>
      <c r="N21" s="487"/>
      <c r="O21" s="487"/>
      <c r="P21" s="487"/>
      <c r="Q21" s="487"/>
      <c r="R21" s="487"/>
      <c r="S21" s="487"/>
      <c r="T21" s="487"/>
      <c r="U21" s="772"/>
      <c r="V21" s="772"/>
      <c r="W21" s="772"/>
      <c r="X21" s="772"/>
      <c r="Y21" s="772"/>
      <c r="Z21" s="772"/>
      <c r="AA21" s="772"/>
      <c r="AB21" s="772"/>
      <c r="AC21" s="774"/>
      <c r="AD21" s="774"/>
      <c r="AE21" s="779"/>
    </row>
    <row r="22" spans="2:31" ht="15" customHeight="1">
      <c r="B22" s="847"/>
      <c r="C22" s="787"/>
      <c r="D22" s="836"/>
      <c r="E22" s="807"/>
      <c r="F22" s="821"/>
      <c r="G22" s="801"/>
      <c r="H22" s="803" t="s">
        <v>301</v>
      </c>
      <c r="I22" s="805"/>
      <c r="J22" s="807"/>
      <c r="K22" s="799"/>
      <c r="L22" s="318" t="s">
        <v>207</v>
      </c>
      <c r="M22" s="486"/>
      <c r="N22" s="486"/>
      <c r="O22" s="486"/>
      <c r="P22" s="486"/>
      <c r="Q22" s="486"/>
      <c r="R22" s="486"/>
      <c r="S22" s="486"/>
      <c r="T22" s="486"/>
      <c r="U22" s="770"/>
      <c r="V22" s="770"/>
      <c r="W22" s="770"/>
      <c r="X22" s="770"/>
      <c r="Y22" s="770"/>
      <c r="Z22" s="770"/>
      <c r="AA22" s="770"/>
      <c r="AB22" s="770"/>
      <c r="AC22" s="773"/>
      <c r="AD22" s="773"/>
      <c r="AE22" s="778"/>
    </row>
    <row r="23" spans="2:31" ht="15" customHeight="1">
      <c r="B23" s="847"/>
      <c r="C23" s="787"/>
      <c r="D23" s="837"/>
      <c r="E23" s="808"/>
      <c r="F23" s="822"/>
      <c r="G23" s="802"/>
      <c r="H23" s="804"/>
      <c r="I23" s="806"/>
      <c r="J23" s="808"/>
      <c r="K23" s="800"/>
      <c r="L23" s="319" t="s">
        <v>302</v>
      </c>
      <c r="M23" s="487"/>
      <c r="N23" s="487"/>
      <c r="O23" s="487"/>
      <c r="P23" s="487"/>
      <c r="Q23" s="487"/>
      <c r="R23" s="487"/>
      <c r="S23" s="487"/>
      <c r="T23" s="487"/>
      <c r="U23" s="772"/>
      <c r="V23" s="772"/>
      <c r="W23" s="772"/>
      <c r="X23" s="772"/>
      <c r="Y23" s="772"/>
      <c r="Z23" s="772"/>
      <c r="AA23" s="772"/>
      <c r="AB23" s="772"/>
      <c r="AC23" s="774"/>
      <c r="AD23" s="774"/>
      <c r="AE23" s="779"/>
    </row>
    <row r="24" spans="2:31" ht="15" customHeight="1">
      <c r="B24" s="847"/>
      <c r="C24" s="787"/>
      <c r="D24" s="836"/>
      <c r="E24" s="807"/>
      <c r="F24" s="821"/>
      <c r="G24" s="801"/>
      <c r="H24" s="803" t="s">
        <v>301</v>
      </c>
      <c r="I24" s="805"/>
      <c r="J24" s="807"/>
      <c r="K24" s="799"/>
      <c r="L24" s="318" t="s">
        <v>207</v>
      </c>
      <c r="M24" s="486"/>
      <c r="N24" s="486"/>
      <c r="O24" s="486"/>
      <c r="P24" s="486"/>
      <c r="Q24" s="486"/>
      <c r="R24" s="486"/>
      <c r="S24" s="486"/>
      <c r="T24" s="486"/>
      <c r="U24" s="770"/>
      <c r="V24" s="770"/>
      <c r="W24" s="770"/>
      <c r="X24" s="770"/>
      <c r="Y24" s="770"/>
      <c r="Z24" s="770"/>
      <c r="AA24" s="770"/>
      <c r="AB24" s="770"/>
      <c r="AC24" s="773"/>
      <c r="AD24" s="773"/>
      <c r="AE24" s="778"/>
    </row>
    <row r="25" spans="2:31" ht="15" customHeight="1">
      <c r="B25" s="847"/>
      <c r="C25" s="787"/>
      <c r="D25" s="837"/>
      <c r="E25" s="808"/>
      <c r="F25" s="822"/>
      <c r="G25" s="802"/>
      <c r="H25" s="804"/>
      <c r="I25" s="806"/>
      <c r="J25" s="808"/>
      <c r="K25" s="800"/>
      <c r="L25" s="319" t="s">
        <v>302</v>
      </c>
      <c r="M25" s="487"/>
      <c r="N25" s="487"/>
      <c r="O25" s="487"/>
      <c r="P25" s="487"/>
      <c r="Q25" s="487"/>
      <c r="R25" s="487"/>
      <c r="S25" s="487"/>
      <c r="T25" s="487"/>
      <c r="U25" s="772"/>
      <c r="V25" s="772"/>
      <c r="W25" s="772"/>
      <c r="X25" s="772"/>
      <c r="Y25" s="772"/>
      <c r="Z25" s="772"/>
      <c r="AA25" s="772"/>
      <c r="AB25" s="772"/>
      <c r="AC25" s="774"/>
      <c r="AD25" s="774"/>
      <c r="AE25" s="779"/>
    </row>
    <row r="26" spans="2:31" ht="15" customHeight="1">
      <c r="B26" s="847"/>
      <c r="C26" s="787"/>
      <c r="D26" s="838" t="s">
        <v>443</v>
      </c>
      <c r="E26" s="807"/>
      <c r="F26" s="821">
        <f>SUM(F18:F25)</f>
        <v>0</v>
      </c>
      <c r="G26" s="801"/>
      <c r="H26" s="803"/>
      <c r="I26" s="805"/>
      <c r="J26" s="807"/>
      <c r="K26" s="799"/>
      <c r="L26" s="318" t="s">
        <v>207</v>
      </c>
      <c r="M26" s="490">
        <f>SUM(M18,M20,M22,M24)</f>
        <v>0</v>
      </c>
      <c r="N26" s="491">
        <f aca="true" t="shared" si="3" ref="N26:T26">SUM(N18,N20,N22,N24)</f>
        <v>0</v>
      </c>
      <c r="O26" s="492">
        <f t="shared" si="3"/>
        <v>0</v>
      </c>
      <c r="P26" s="492">
        <f t="shared" si="3"/>
        <v>0</v>
      </c>
      <c r="Q26" s="492">
        <f t="shared" si="3"/>
        <v>0</v>
      </c>
      <c r="R26" s="492">
        <f t="shared" si="3"/>
        <v>0</v>
      </c>
      <c r="S26" s="492">
        <f t="shared" si="3"/>
        <v>0</v>
      </c>
      <c r="T26" s="492">
        <f t="shared" si="3"/>
        <v>0</v>
      </c>
      <c r="U26" s="770">
        <f>SUM(U18:U25)</f>
        <v>0</v>
      </c>
      <c r="V26" s="770">
        <f aca="true" t="shared" si="4" ref="V26:AB26">SUM(V18:V25)</f>
        <v>0</v>
      </c>
      <c r="W26" s="770">
        <f t="shared" si="4"/>
        <v>0</v>
      </c>
      <c r="X26" s="770">
        <f t="shared" si="4"/>
        <v>0</v>
      </c>
      <c r="Y26" s="770">
        <f t="shared" si="4"/>
        <v>0</v>
      </c>
      <c r="Z26" s="770">
        <f t="shared" si="4"/>
        <v>0</v>
      </c>
      <c r="AA26" s="770">
        <f t="shared" si="4"/>
        <v>0</v>
      </c>
      <c r="AB26" s="770">
        <f t="shared" si="4"/>
        <v>0</v>
      </c>
      <c r="AC26" s="773"/>
      <c r="AD26" s="773"/>
      <c r="AE26" s="778"/>
    </row>
    <row r="27" spans="2:31" ht="15" customHeight="1">
      <c r="B27" s="847"/>
      <c r="C27" s="788"/>
      <c r="D27" s="839"/>
      <c r="E27" s="808"/>
      <c r="F27" s="822"/>
      <c r="G27" s="802"/>
      <c r="H27" s="804"/>
      <c r="I27" s="806"/>
      <c r="J27" s="808"/>
      <c r="K27" s="800"/>
      <c r="L27" s="319" t="s">
        <v>302</v>
      </c>
      <c r="M27" s="493">
        <f>SUM(M19,M21,M23,M25)</f>
        <v>0</v>
      </c>
      <c r="N27" s="489">
        <f aca="true" t="shared" si="5" ref="N27:T27">SUM(N19,N21,N23,N25)</f>
        <v>0</v>
      </c>
      <c r="O27" s="494">
        <f t="shared" si="5"/>
        <v>0</v>
      </c>
      <c r="P27" s="494">
        <f t="shared" si="5"/>
        <v>0</v>
      </c>
      <c r="Q27" s="494">
        <f t="shared" si="5"/>
        <v>0</v>
      </c>
      <c r="R27" s="494">
        <f t="shared" si="5"/>
        <v>0</v>
      </c>
      <c r="S27" s="494">
        <f t="shared" si="5"/>
        <v>0</v>
      </c>
      <c r="T27" s="494">
        <f t="shared" si="5"/>
        <v>0</v>
      </c>
      <c r="U27" s="772"/>
      <c r="V27" s="772"/>
      <c r="W27" s="772"/>
      <c r="X27" s="772"/>
      <c r="Y27" s="772"/>
      <c r="Z27" s="772"/>
      <c r="AA27" s="772"/>
      <c r="AB27" s="772"/>
      <c r="AC27" s="774"/>
      <c r="AD27" s="774"/>
      <c r="AE27" s="779"/>
    </row>
    <row r="28" spans="2:31" ht="15" customHeight="1">
      <c r="B28" s="847"/>
      <c r="C28" s="789" t="s">
        <v>304</v>
      </c>
      <c r="D28" s="836"/>
      <c r="E28" s="807"/>
      <c r="F28" s="821"/>
      <c r="G28" s="801"/>
      <c r="H28" s="803" t="s">
        <v>301</v>
      </c>
      <c r="I28" s="805"/>
      <c r="J28" s="807"/>
      <c r="K28" s="799"/>
      <c r="L28" s="318" t="s">
        <v>207</v>
      </c>
      <c r="M28" s="486"/>
      <c r="N28" s="486"/>
      <c r="O28" s="486"/>
      <c r="P28" s="486"/>
      <c r="Q28" s="486"/>
      <c r="R28" s="486"/>
      <c r="S28" s="486"/>
      <c r="T28" s="486"/>
      <c r="U28" s="770"/>
      <c r="V28" s="770"/>
      <c r="W28" s="770"/>
      <c r="X28" s="770"/>
      <c r="Y28" s="770"/>
      <c r="Z28" s="770"/>
      <c r="AA28" s="770"/>
      <c r="AB28" s="770"/>
      <c r="AC28" s="773"/>
      <c r="AD28" s="773"/>
      <c r="AE28" s="778"/>
    </row>
    <row r="29" spans="2:31" ht="15" customHeight="1">
      <c r="B29" s="847"/>
      <c r="C29" s="784"/>
      <c r="D29" s="837"/>
      <c r="E29" s="808"/>
      <c r="F29" s="822"/>
      <c r="G29" s="802"/>
      <c r="H29" s="804"/>
      <c r="I29" s="806"/>
      <c r="J29" s="808"/>
      <c r="K29" s="800"/>
      <c r="L29" s="319" t="s">
        <v>302</v>
      </c>
      <c r="M29" s="487"/>
      <c r="N29" s="487"/>
      <c r="O29" s="487"/>
      <c r="P29" s="487"/>
      <c r="Q29" s="487"/>
      <c r="R29" s="487"/>
      <c r="S29" s="487"/>
      <c r="T29" s="487"/>
      <c r="U29" s="772"/>
      <c r="V29" s="772"/>
      <c r="W29" s="772"/>
      <c r="X29" s="772"/>
      <c r="Y29" s="772"/>
      <c r="Z29" s="772"/>
      <c r="AA29" s="772"/>
      <c r="AB29" s="772"/>
      <c r="AC29" s="774"/>
      <c r="AD29" s="774"/>
      <c r="AE29" s="779"/>
    </row>
    <row r="30" spans="2:31" ht="15" customHeight="1">
      <c r="B30" s="847"/>
      <c r="C30" s="784"/>
      <c r="D30" s="836"/>
      <c r="E30" s="807"/>
      <c r="F30" s="821"/>
      <c r="G30" s="801"/>
      <c r="H30" s="803" t="s">
        <v>301</v>
      </c>
      <c r="I30" s="805"/>
      <c r="J30" s="807"/>
      <c r="K30" s="799"/>
      <c r="L30" s="318" t="s">
        <v>207</v>
      </c>
      <c r="M30" s="486"/>
      <c r="N30" s="486"/>
      <c r="O30" s="486"/>
      <c r="P30" s="486"/>
      <c r="Q30" s="486"/>
      <c r="R30" s="486"/>
      <c r="S30" s="486"/>
      <c r="T30" s="486"/>
      <c r="U30" s="770"/>
      <c r="V30" s="770"/>
      <c r="W30" s="770"/>
      <c r="X30" s="770"/>
      <c r="Y30" s="770"/>
      <c r="Z30" s="770"/>
      <c r="AA30" s="770"/>
      <c r="AB30" s="770"/>
      <c r="AC30" s="773"/>
      <c r="AD30" s="773"/>
      <c r="AE30" s="778"/>
    </row>
    <row r="31" spans="2:31" ht="15" customHeight="1">
      <c r="B31" s="847"/>
      <c r="C31" s="784"/>
      <c r="D31" s="837"/>
      <c r="E31" s="808"/>
      <c r="F31" s="822"/>
      <c r="G31" s="802"/>
      <c r="H31" s="804"/>
      <c r="I31" s="806"/>
      <c r="J31" s="808"/>
      <c r="K31" s="800"/>
      <c r="L31" s="319" t="s">
        <v>302</v>
      </c>
      <c r="M31" s="487"/>
      <c r="N31" s="487"/>
      <c r="O31" s="487"/>
      <c r="P31" s="487"/>
      <c r="Q31" s="487"/>
      <c r="R31" s="487"/>
      <c r="S31" s="487"/>
      <c r="T31" s="487"/>
      <c r="U31" s="772"/>
      <c r="V31" s="772"/>
      <c r="W31" s="772"/>
      <c r="X31" s="772"/>
      <c r="Y31" s="772"/>
      <c r="Z31" s="772"/>
      <c r="AA31" s="772"/>
      <c r="AB31" s="772"/>
      <c r="AC31" s="774"/>
      <c r="AD31" s="774"/>
      <c r="AE31" s="779"/>
    </row>
    <row r="32" spans="2:31" ht="15" customHeight="1">
      <c r="B32" s="847"/>
      <c r="C32" s="784"/>
      <c r="D32" s="836"/>
      <c r="E32" s="807"/>
      <c r="F32" s="821"/>
      <c r="G32" s="801"/>
      <c r="H32" s="803" t="s">
        <v>301</v>
      </c>
      <c r="I32" s="805"/>
      <c r="J32" s="807"/>
      <c r="K32" s="799"/>
      <c r="L32" s="318" t="s">
        <v>207</v>
      </c>
      <c r="M32" s="486"/>
      <c r="N32" s="486"/>
      <c r="O32" s="486"/>
      <c r="P32" s="486"/>
      <c r="Q32" s="486"/>
      <c r="R32" s="486"/>
      <c r="S32" s="486"/>
      <c r="T32" s="486"/>
      <c r="U32" s="770"/>
      <c r="V32" s="770"/>
      <c r="W32" s="770"/>
      <c r="X32" s="770"/>
      <c r="Y32" s="770"/>
      <c r="Z32" s="770"/>
      <c r="AA32" s="770"/>
      <c r="AB32" s="770"/>
      <c r="AC32" s="773"/>
      <c r="AD32" s="773"/>
      <c r="AE32" s="778"/>
    </row>
    <row r="33" spans="2:31" ht="15" customHeight="1">
      <c r="B33" s="847"/>
      <c r="C33" s="784"/>
      <c r="D33" s="837"/>
      <c r="E33" s="808"/>
      <c r="F33" s="822"/>
      <c r="G33" s="802"/>
      <c r="H33" s="804"/>
      <c r="I33" s="806"/>
      <c r="J33" s="808"/>
      <c r="K33" s="800"/>
      <c r="L33" s="319" t="s">
        <v>302</v>
      </c>
      <c r="M33" s="487"/>
      <c r="N33" s="487"/>
      <c r="O33" s="487"/>
      <c r="P33" s="487"/>
      <c r="Q33" s="487"/>
      <c r="R33" s="487"/>
      <c r="S33" s="487"/>
      <c r="T33" s="487"/>
      <c r="U33" s="772"/>
      <c r="V33" s="772"/>
      <c r="W33" s="772"/>
      <c r="X33" s="772"/>
      <c r="Y33" s="772"/>
      <c r="Z33" s="772"/>
      <c r="AA33" s="772"/>
      <c r="AB33" s="772"/>
      <c r="AC33" s="774"/>
      <c r="AD33" s="774"/>
      <c r="AE33" s="779"/>
    </row>
    <row r="34" spans="2:31" ht="15" customHeight="1">
      <c r="B34" s="847"/>
      <c r="C34" s="784"/>
      <c r="D34" s="836"/>
      <c r="E34" s="807"/>
      <c r="F34" s="821"/>
      <c r="G34" s="801"/>
      <c r="H34" s="803" t="s">
        <v>301</v>
      </c>
      <c r="I34" s="805"/>
      <c r="J34" s="807"/>
      <c r="K34" s="799"/>
      <c r="L34" s="318" t="s">
        <v>207</v>
      </c>
      <c r="M34" s="486"/>
      <c r="N34" s="486"/>
      <c r="O34" s="486"/>
      <c r="P34" s="486"/>
      <c r="Q34" s="486"/>
      <c r="R34" s="486"/>
      <c r="S34" s="486"/>
      <c r="T34" s="486"/>
      <c r="U34" s="770"/>
      <c r="V34" s="770"/>
      <c r="W34" s="770"/>
      <c r="X34" s="770"/>
      <c r="Y34" s="770"/>
      <c r="Z34" s="770"/>
      <c r="AA34" s="770"/>
      <c r="AB34" s="770"/>
      <c r="AC34" s="773"/>
      <c r="AD34" s="773"/>
      <c r="AE34" s="778"/>
    </row>
    <row r="35" spans="2:31" ht="15" customHeight="1">
      <c r="B35" s="847"/>
      <c r="C35" s="784"/>
      <c r="D35" s="837"/>
      <c r="E35" s="808"/>
      <c r="F35" s="822"/>
      <c r="G35" s="802"/>
      <c r="H35" s="804"/>
      <c r="I35" s="806"/>
      <c r="J35" s="808"/>
      <c r="K35" s="800"/>
      <c r="L35" s="319" t="s">
        <v>302</v>
      </c>
      <c r="M35" s="487"/>
      <c r="N35" s="487"/>
      <c r="O35" s="487"/>
      <c r="P35" s="487"/>
      <c r="Q35" s="487"/>
      <c r="R35" s="487"/>
      <c r="S35" s="487"/>
      <c r="T35" s="487"/>
      <c r="U35" s="772"/>
      <c r="V35" s="772"/>
      <c r="W35" s="772"/>
      <c r="X35" s="772"/>
      <c r="Y35" s="772"/>
      <c r="Z35" s="772"/>
      <c r="AA35" s="772"/>
      <c r="AB35" s="772"/>
      <c r="AC35" s="774"/>
      <c r="AD35" s="774"/>
      <c r="AE35" s="779"/>
    </row>
    <row r="36" spans="2:31" ht="15" customHeight="1">
      <c r="B36" s="847"/>
      <c r="C36" s="784"/>
      <c r="D36" s="836"/>
      <c r="E36" s="807"/>
      <c r="F36" s="821"/>
      <c r="G36" s="801"/>
      <c r="H36" s="803" t="s">
        <v>301</v>
      </c>
      <c r="I36" s="805"/>
      <c r="J36" s="807"/>
      <c r="K36" s="799"/>
      <c r="L36" s="318" t="s">
        <v>207</v>
      </c>
      <c r="M36" s="486"/>
      <c r="N36" s="486"/>
      <c r="O36" s="486"/>
      <c r="P36" s="486"/>
      <c r="Q36" s="486"/>
      <c r="R36" s="486"/>
      <c r="S36" s="486"/>
      <c r="T36" s="486"/>
      <c r="U36" s="770"/>
      <c r="V36" s="770"/>
      <c r="W36" s="770"/>
      <c r="X36" s="770"/>
      <c r="Y36" s="770"/>
      <c r="Z36" s="770"/>
      <c r="AA36" s="770"/>
      <c r="AB36" s="770"/>
      <c r="AC36" s="773"/>
      <c r="AD36" s="773"/>
      <c r="AE36" s="778"/>
    </row>
    <row r="37" spans="2:31" ht="15" customHeight="1">
      <c r="B37" s="847"/>
      <c r="C37" s="784"/>
      <c r="D37" s="837"/>
      <c r="E37" s="808"/>
      <c r="F37" s="822"/>
      <c r="G37" s="802"/>
      <c r="H37" s="804"/>
      <c r="I37" s="806"/>
      <c r="J37" s="808"/>
      <c r="K37" s="800"/>
      <c r="L37" s="319" t="s">
        <v>302</v>
      </c>
      <c r="M37" s="487"/>
      <c r="N37" s="487"/>
      <c r="O37" s="487"/>
      <c r="P37" s="487"/>
      <c r="Q37" s="487"/>
      <c r="R37" s="487"/>
      <c r="S37" s="487"/>
      <c r="T37" s="487"/>
      <c r="U37" s="772"/>
      <c r="V37" s="772"/>
      <c r="W37" s="772"/>
      <c r="X37" s="772"/>
      <c r="Y37" s="772"/>
      <c r="Z37" s="772"/>
      <c r="AA37" s="772"/>
      <c r="AB37" s="772"/>
      <c r="AC37" s="774"/>
      <c r="AD37" s="774"/>
      <c r="AE37" s="779"/>
    </row>
    <row r="38" spans="2:31" ht="15" customHeight="1">
      <c r="B38" s="847"/>
      <c r="C38" s="784"/>
      <c r="D38" s="836"/>
      <c r="E38" s="807"/>
      <c r="F38" s="821"/>
      <c r="G38" s="801"/>
      <c r="H38" s="803" t="s">
        <v>301</v>
      </c>
      <c r="I38" s="805"/>
      <c r="J38" s="807"/>
      <c r="K38" s="799"/>
      <c r="L38" s="318" t="s">
        <v>207</v>
      </c>
      <c r="M38" s="486"/>
      <c r="N38" s="486"/>
      <c r="O38" s="486"/>
      <c r="P38" s="486"/>
      <c r="Q38" s="486"/>
      <c r="R38" s="486"/>
      <c r="S38" s="486"/>
      <c r="T38" s="486"/>
      <c r="U38" s="770"/>
      <c r="V38" s="770"/>
      <c r="W38" s="770"/>
      <c r="X38" s="770"/>
      <c r="Y38" s="770"/>
      <c r="Z38" s="770"/>
      <c r="AA38" s="770"/>
      <c r="AB38" s="770"/>
      <c r="AC38" s="773"/>
      <c r="AD38" s="773"/>
      <c r="AE38" s="778"/>
    </row>
    <row r="39" spans="2:31" ht="15" customHeight="1">
      <c r="B39" s="847"/>
      <c r="C39" s="784"/>
      <c r="D39" s="837"/>
      <c r="E39" s="808"/>
      <c r="F39" s="822"/>
      <c r="G39" s="802"/>
      <c r="H39" s="804"/>
      <c r="I39" s="806"/>
      <c r="J39" s="808"/>
      <c r="K39" s="800"/>
      <c r="L39" s="319" t="s">
        <v>302</v>
      </c>
      <c r="M39" s="487"/>
      <c r="N39" s="487"/>
      <c r="O39" s="487"/>
      <c r="P39" s="487"/>
      <c r="Q39" s="487"/>
      <c r="R39" s="487"/>
      <c r="S39" s="487"/>
      <c r="T39" s="487"/>
      <c r="U39" s="772"/>
      <c r="V39" s="772"/>
      <c r="W39" s="772"/>
      <c r="X39" s="772"/>
      <c r="Y39" s="772"/>
      <c r="Z39" s="772"/>
      <c r="AA39" s="772"/>
      <c r="AB39" s="772"/>
      <c r="AC39" s="774"/>
      <c r="AD39" s="774"/>
      <c r="AE39" s="779"/>
    </row>
    <row r="40" spans="2:31" ht="15" customHeight="1">
      <c r="B40" s="847"/>
      <c r="C40" s="784"/>
      <c r="D40" s="838" t="s">
        <v>443</v>
      </c>
      <c r="E40" s="807"/>
      <c r="F40" s="821">
        <f>SUM(F28:F39)</f>
        <v>0</v>
      </c>
      <c r="G40" s="801"/>
      <c r="H40" s="803"/>
      <c r="I40" s="805"/>
      <c r="J40" s="807"/>
      <c r="K40" s="799"/>
      <c r="L40" s="318" t="s">
        <v>207</v>
      </c>
      <c r="M40" s="490">
        <f>SUM(M28,M30,M32,M34,M36,M38)</f>
        <v>0</v>
      </c>
      <c r="N40" s="491">
        <f aca="true" t="shared" si="6" ref="N40:T40">SUM(N28,N30,N32,N34,N36,N38)</f>
        <v>0</v>
      </c>
      <c r="O40" s="492">
        <f t="shared" si="6"/>
        <v>0</v>
      </c>
      <c r="P40" s="492">
        <f t="shared" si="6"/>
        <v>0</v>
      </c>
      <c r="Q40" s="492">
        <f t="shared" si="6"/>
        <v>0</v>
      </c>
      <c r="R40" s="492">
        <f t="shared" si="6"/>
        <v>0</v>
      </c>
      <c r="S40" s="492">
        <f t="shared" si="6"/>
        <v>0</v>
      </c>
      <c r="T40" s="492">
        <f t="shared" si="6"/>
        <v>0</v>
      </c>
      <c r="U40" s="770">
        <f>SUM(U28:U39)</f>
        <v>0</v>
      </c>
      <c r="V40" s="770">
        <f aca="true" t="shared" si="7" ref="V40:AB40">SUM(V28:V39)</f>
        <v>0</v>
      </c>
      <c r="W40" s="770">
        <f t="shared" si="7"/>
        <v>0</v>
      </c>
      <c r="X40" s="770">
        <f t="shared" si="7"/>
        <v>0</v>
      </c>
      <c r="Y40" s="770">
        <f t="shared" si="7"/>
        <v>0</v>
      </c>
      <c r="Z40" s="770">
        <f t="shared" si="7"/>
        <v>0</v>
      </c>
      <c r="AA40" s="770">
        <f t="shared" si="7"/>
        <v>0</v>
      </c>
      <c r="AB40" s="770">
        <f t="shared" si="7"/>
        <v>0</v>
      </c>
      <c r="AC40" s="773"/>
      <c r="AD40" s="773"/>
      <c r="AE40" s="778"/>
    </row>
    <row r="41" spans="2:31" ht="15" customHeight="1">
      <c r="B41" s="847"/>
      <c r="C41" s="785"/>
      <c r="D41" s="839"/>
      <c r="E41" s="808"/>
      <c r="F41" s="822"/>
      <c r="G41" s="802"/>
      <c r="H41" s="804"/>
      <c r="I41" s="806"/>
      <c r="J41" s="808"/>
      <c r="K41" s="800"/>
      <c r="L41" s="319" t="s">
        <v>302</v>
      </c>
      <c r="M41" s="493">
        <f>SUM(M29,M31,M33,M35,M37,M39)</f>
        <v>0</v>
      </c>
      <c r="N41" s="489">
        <f aca="true" t="shared" si="8" ref="N41:T41">SUM(N29,N31,N33,N35,N37,N39)</f>
        <v>0</v>
      </c>
      <c r="O41" s="494">
        <f t="shared" si="8"/>
        <v>0</v>
      </c>
      <c r="P41" s="494">
        <f t="shared" si="8"/>
        <v>0</v>
      </c>
      <c r="Q41" s="494">
        <f t="shared" si="8"/>
        <v>0</v>
      </c>
      <c r="R41" s="494">
        <f t="shared" si="8"/>
        <v>0</v>
      </c>
      <c r="S41" s="494">
        <f t="shared" si="8"/>
        <v>0</v>
      </c>
      <c r="T41" s="494">
        <f t="shared" si="8"/>
        <v>0</v>
      </c>
      <c r="U41" s="772"/>
      <c r="V41" s="772"/>
      <c r="W41" s="772"/>
      <c r="X41" s="772"/>
      <c r="Y41" s="772"/>
      <c r="Z41" s="772"/>
      <c r="AA41" s="772"/>
      <c r="AB41" s="772"/>
      <c r="AC41" s="774"/>
      <c r="AD41" s="774"/>
      <c r="AE41" s="779"/>
    </row>
    <row r="42" spans="2:31" ht="15" customHeight="1">
      <c r="B42" s="847"/>
      <c r="C42" s="317"/>
      <c r="D42" s="836"/>
      <c r="E42" s="807"/>
      <c r="F42" s="821"/>
      <c r="G42" s="801"/>
      <c r="H42" s="803" t="s">
        <v>301</v>
      </c>
      <c r="I42" s="805"/>
      <c r="J42" s="807"/>
      <c r="K42" s="799"/>
      <c r="L42" s="318" t="s">
        <v>207</v>
      </c>
      <c r="M42" s="486"/>
      <c r="N42" s="486"/>
      <c r="O42" s="486"/>
      <c r="P42" s="486"/>
      <c r="Q42" s="486"/>
      <c r="R42" s="486"/>
      <c r="S42" s="486"/>
      <c r="T42" s="486"/>
      <c r="U42" s="770"/>
      <c r="V42" s="770"/>
      <c r="W42" s="770"/>
      <c r="X42" s="770"/>
      <c r="Y42" s="770"/>
      <c r="Z42" s="770"/>
      <c r="AA42" s="770"/>
      <c r="AB42" s="770"/>
      <c r="AC42" s="773"/>
      <c r="AD42" s="773"/>
      <c r="AE42" s="778"/>
    </row>
    <row r="43" spans="2:31" ht="15" customHeight="1">
      <c r="B43" s="847"/>
      <c r="C43" s="848" t="s">
        <v>305</v>
      </c>
      <c r="D43" s="837"/>
      <c r="E43" s="808"/>
      <c r="F43" s="822"/>
      <c r="G43" s="802"/>
      <c r="H43" s="804"/>
      <c r="I43" s="806"/>
      <c r="J43" s="808"/>
      <c r="K43" s="800"/>
      <c r="L43" s="319" t="s">
        <v>302</v>
      </c>
      <c r="M43" s="487"/>
      <c r="N43" s="487"/>
      <c r="O43" s="487"/>
      <c r="P43" s="487"/>
      <c r="Q43" s="487"/>
      <c r="R43" s="487"/>
      <c r="S43" s="487"/>
      <c r="T43" s="487"/>
      <c r="U43" s="772"/>
      <c r="V43" s="772"/>
      <c r="W43" s="772"/>
      <c r="X43" s="772"/>
      <c r="Y43" s="772"/>
      <c r="Z43" s="772"/>
      <c r="AA43" s="772"/>
      <c r="AB43" s="772"/>
      <c r="AC43" s="774"/>
      <c r="AD43" s="774"/>
      <c r="AE43" s="779"/>
    </row>
    <row r="44" spans="2:31" ht="15" customHeight="1">
      <c r="B44" s="847"/>
      <c r="C44" s="848"/>
      <c r="D44" s="836"/>
      <c r="E44" s="807"/>
      <c r="F44" s="821"/>
      <c r="G44" s="801"/>
      <c r="H44" s="803" t="s">
        <v>301</v>
      </c>
      <c r="I44" s="805"/>
      <c r="J44" s="807"/>
      <c r="K44" s="799"/>
      <c r="L44" s="318" t="s">
        <v>207</v>
      </c>
      <c r="M44" s="486"/>
      <c r="N44" s="486"/>
      <c r="O44" s="486"/>
      <c r="P44" s="486"/>
      <c r="Q44" s="486"/>
      <c r="R44" s="486"/>
      <c r="S44" s="486"/>
      <c r="T44" s="486"/>
      <c r="U44" s="770"/>
      <c r="V44" s="770"/>
      <c r="W44" s="770"/>
      <c r="X44" s="770"/>
      <c r="Y44" s="770"/>
      <c r="Z44" s="770"/>
      <c r="AA44" s="770"/>
      <c r="AB44" s="770"/>
      <c r="AC44" s="773"/>
      <c r="AD44" s="773"/>
      <c r="AE44" s="778"/>
    </row>
    <row r="45" spans="2:31" ht="15" customHeight="1">
      <c r="B45" s="847"/>
      <c r="C45" s="848"/>
      <c r="D45" s="837"/>
      <c r="E45" s="808"/>
      <c r="F45" s="822"/>
      <c r="G45" s="802"/>
      <c r="H45" s="804"/>
      <c r="I45" s="806"/>
      <c r="J45" s="808"/>
      <c r="K45" s="800"/>
      <c r="L45" s="319" t="s">
        <v>302</v>
      </c>
      <c r="M45" s="487"/>
      <c r="N45" s="487"/>
      <c r="O45" s="487"/>
      <c r="P45" s="487"/>
      <c r="Q45" s="487"/>
      <c r="R45" s="487"/>
      <c r="S45" s="487"/>
      <c r="T45" s="487"/>
      <c r="U45" s="772"/>
      <c r="V45" s="772"/>
      <c r="W45" s="772"/>
      <c r="X45" s="772"/>
      <c r="Y45" s="772"/>
      <c r="Z45" s="772"/>
      <c r="AA45" s="772"/>
      <c r="AB45" s="772"/>
      <c r="AC45" s="774"/>
      <c r="AD45" s="774"/>
      <c r="AE45" s="779"/>
    </row>
    <row r="46" spans="2:31" ht="15" customHeight="1">
      <c r="B46" s="847"/>
      <c r="C46" s="848"/>
      <c r="D46" s="836"/>
      <c r="E46" s="807"/>
      <c r="F46" s="821"/>
      <c r="G46" s="801"/>
      <c r="H46" s="803" t="s">
        <v>301</v>
      </c>
      <c r="I46" s="805"/>
      <c r="J46" s="807"/>
      <c r="K46" s="799"/>
      <c r="L46" s="318" t="s">
        <v>207</v>
      </c>
      <c r="M46" s="486"/>
      <c r="N46" s="486"/>
      <c r="O46" s="486"/>
      <c r="P46" s="486"/>
      <c r="Q46" s="486"/>
      <c r="R46" s="486"/>
      <c r="S46" s="486"/>
      <c r="T46" s="486"/>
      <c r="U46" s="770"/>
      <c r="V46" s="770"/>
      <c r="W46" s="770"/>
      <c r="X46" s="770"/>
      <c r="Y46" s="770"/>
      <c r="Z46" s="770"/>
      <c r="AA46" s="770"/>
      <c r="AB46" s="770"/>
      <c r="AC46" s="773"/>
      <c r="AD46" s="773"/>
      <c r="AE46" s="778"/>
    </row>
    <row r="47" spans="2:31" ht="15" customHeight="1">
      <c r="B47" s="847"/>
      <c r="C47" s="848"/>
      <c r="D47" s="837"/>
      <c r="E47" s="808"/>
      <c r="F47" s="822"/>
      <c r="G47" s="802"/>
      <c r="H47" s="804"/>
      <c r="I47" s="806"/>
      <c r="J47" s="808"/>
      <c r="K47" s="800"/>
      <c r="L47" s="319" t="s">
        <v>302</v>
      </c>
      <c r="M47" s="487"/>
      <c r="N47" s="487"/>
      <c r="O47" s="487"/>
      <c r="P47" s="487"/>
      <c r="Q47" s="487"/>
      <c r="R47" s="487"/>
      <c r="S47" s="487"/>
      <c r="T47" s="487"/>
      <c r="U47" s="772"/>
      <c r="V47" s="772"/>
      <c r="W47" s="772"/>
      <c r="X47" s="772"/>
      <c r="Y47" s="772"/>
      <c r="Z47" s="772"/>
      <c r="AA47" s="772"/>
      <c r="AB47" s="772"/>
      <c r="AC47" s="774"/>
      <c r="AD47" s="774"/>
      <c r="AE47" s="779"/>
    </row>
    <row r="48" spans="2:31" ht="15" customHeight="1">
      <c r="B48" s="847"/>
      <c r="C48" s="848"/>
      <c r="D48" s="836"/>
      <c r="E48" s="807"/>
      <c r="F48" s="821"/>
      <c r="G48" s="801"/>
      <c r="H48" s="803" t="s">
        <v>301</v>
      </c>
      <c r="I48" s="805"/>
      <c r="J48" s="807"/>
      <c r="K48" s="799"/>
      <c r="L48" s="318" t="s">
        <v>207</v>
      </c>
      <c r="M48" s="486"/>
      <c r="N48" s="486"/>
      <c r="O48" s="486"/>
      <c r="P48" s="486"/>
      <c r="Q48" s="486"/>
      <c r="R48" s="486"/>
      <c r="S48" s="486"/>
      <c r="T48" s="486"/>
      <c r="U48" s="770"/>
      <c r="V48" s="770"/>
      <c r="W48" s="770"/>
      <c r="X48" s="770"/>
      <c r="Y48" s="770"/>
      <c r="Z48" s="770"/>
      <c r="AA48" s="770"/>
      <c r="AB48" s="770"/>
      <c r="AC48" s="773"/>
      <c r="AD48" s="773"/>
      <c r="AE48" s="778"/>
    </row>
    <row r="49" spans="2:31" ht="15" customHeight="1">
      <c r="B49" s="316"/>
      <c r="C49" s="848"/>
      <c r="D49" s="837"/>
      <c r="E49" s="808"/>
      <c r="F49" s="822"/>
      <c r="G49" s="802"/>
      <c r="H49" s="804"/>
      <c r="I49" s="806"/>
      <c r="J49" s="808"/>
      <c r="K49" s="800"/>
      <c r="L49" s="319" t="s">
        <v>302</v>
      </c>
      <c r="M49" s="487"/>
      <c r="N49" s="487"/>
      <c r="O49" s="487"/>
      <c r="P49" s="487"/>
      <c r="Q49" s="487"/>
      <c r="R49" s="487"/>
      <c r="S49" s="487"/>
      <c r="T49" s="487"/>
      <c r="U49" s="772"/>
      <c r="V49" s="772"/>
      <c r="W49" s="772"/>
      <c r="X49" s="772"/>
      <c r="Y49" s="772"/>
      <c r="Z49" s="772"/>
      <c r="AA49" s="772"/>
      <c r="AB49" s="772"/>
      <c r="AC49" s="774"/>
      <c r="AD49" s="774"/>
      <c r="AE49" s="779"/>
    </row>
    <row r="50" spans="2:31" ht="15" customHeight="1">
      <c r="B50" s="316"/>
      <c r="C50" s="848"/>
      <c r="D50" s="836"/>
      <c r="E50" s="807"/>
      <c r="F50" s="821"/>
      <c r="G50" s="801"/>
      <c r="H50" s="803" t="s">
        <v>301</v>
      </c>
      <c r="I50" s="805"/>
      <c r="J50" s="807"/>
      <c r="K50" s="799"/>
      <c r="L50" s="318" t="s">
        <v>207</v>
      </c>
      <c r="M50" s="486"/>
      <c r="N50" s="486"/>
      <c r="O50" s="486"/>
      <c r="P50" s="486"/>
      <c r="Q50" s="486"/>
      <c r="R50" s="486"/>
      <c r="S50" s="486"/>
      <c r="T50" s="486"/>
      <c r="U50" s="770"/>
      <c r="V50" s="770"/>
      <c r="W50" s="770"/>
      <c r="X50" s="770"/>
      <c r="Y50" s="770"/>
      <c r="Z50" s="770"/>
      <c r="AA50" s="770"/>
      <c r="AB50" s="770"/>
      <c r="AC50" s="773"/>
      <c r="AD50" s="773"/>
      <c r="AE50" s="778"/>
    </row>
    <row r="51" spans="2:31" ht="15" customHeight="1">
      <c r="B51" s="316"/>
      <c r="C51" s="848"/>
      <c r="D51" s="837"/>
      <c r="E51" s="808"/>
      <c r="F51" s="822"/>
      <c r="G51" s="802"/>
      <c r="H51" s="804"/>
      <c r="I51" s="806"/>
      <c r="J51" s="808"/>
      <c r="K51" s="800"/>
      <c r="L51" s="319" t="s">
        <v>302</v>
      </c>
      <c r="M51" s="487"/>
      <c r="N51" s="487"/>
      <c r="O51" s="487"/>
      <c r="P51" s="487"/>
      <c r="Q51" s="487"/>
      <c r="R51" s="487"/>
      <c r="S51" s="487"/>
      <c r="T51" s="487"/>
      <c r="U51" s="772"/>
      <c r="V51" s="772"/>
      <c r="W51" s="772"/>
      <c r="X51" s="772"/>
      <c r="Y51" s="772"/>
      <c r="Z51" s="772"/>
      <c r="AA51" s="772"/>
      <c r="AB51" s="772"/>
      <c r="AC51" s="774"/>
      <c r="AD51" s="774"/>
      <c r="AE51" s="779"/>
    </row>
    <row r="52" spans="2:31" ht="15" customHeight="1">
      <c r="B52" s="316"/>
      <c r="C52" s="848"/>
      <c r="D52" s="836"/>
      <c r="E52" s="807"/>
      <c r="F52" s="821"/>
      <c r="G52" s="801"/>
      <c r="H52" s="803" t="s">
        <v>301</v>
      </c>
      <c r="I52" s="805"/>
      <c r="J52" s="807"/>
      <c r="K52" s="799"/>
      <c r="L52" s="318" t="s">
        <v>207</v>
      </c>
      <c r="M52" s="486"/>
      <c r="N52" s="486"/>
      <c r="O52" s="486"/>
      <c r="P52" s="486"/>
      <c r="Q52" s="486"/>
      <c r="R52" s="486"/>
      <c r="S52" s="486"/>
      <c r="T52" s="486"/>
      <c r="U52" s="770"/>
      <c r="V52" s="770"/>
      <c r="W52" s="770"/>
      <c r="X52" s="770"/>
      <c r="Y52" s="770"/>
      <c r="Z52" s="770"/>
      <c r="AA52" s="770"/>
      <c r="AB52" s="770"/>
      <c r="AC52" s="773"/>
      <c r="AD52" s="773"/>
      <c r="AE52" s="778"/>
    </row>
    <row r="53" spans="2:31" ht="15" customHeight="1">
      <c r="B53" s="316"/>
      <c r="C53" s="848"/>
      <c r="D53" s="837"/>
      <c r="E53" s="808"/>
      <c r="F53" s="822"/>
      <c r="G53" s="802"/>
      <c r="H53" s="804"/>
      <c r="I53" s="806"/>
      <c r="J53" s="808"/>
      <c r="K53" s="800"/>
      <c r="L53" s="319" t="s">
        <v>302</v>
      </c>
      <c r="M53" s="487"/>
      <c r="N53" s="487"/>
      <c r="O53" s="487"/>
      <c r="P53" s="487"/>
      <c r="Q53" s="487"/>
      <c r="R53" s="487"/>
      <c r="S53" s="487"/>
      <c r="T53" s="487"/>
      <c r="U53" s="772"/>
      <c r="V53" s="772"/>
      <c r="W53" s="772"/>
      <c r="X53" s="772"/>
      <c r="Y53" s="772"/>
      <c r="Z53" s="772"/>
      <c r="AA53" s="772"/>
      <c r="AB53" s="772"/>
      <c r="AC53" s="774"/>
      <c r="AD53" s="774"/>
      <c r="AE53" s="779"/>
    </row>
    <row r="54" spans="2:31" ht="15" customHeight="1">
      <c r="B54" s="316"/>
      <c r="C54" s="848"/>
      <c r="D54" s="838" t="s">
        <v>443</v>
      </c>
      <c r="E54" s="807"/>
      <c r="F54" s="821">
        <f>SUM(F42:F53)</f>
        <v>0</v>
      </c>
      <c r="G54" s="801"/>
      <c r="H54" s="803"/>
      <c r="I54" s="805"/>
      <c r="J54" s="807"/>
      <c r="K54" s="799"/>
      <c r="L54" s="318" t="s">
        <v>207</v>
      </c>
      <c r="M54" s="490">
        <f>SUM(M42,M44,M46,M48,M50,M52)</f>
        <v>0</v>
      </c>
      <c r="N54" s="491">
        <f aca="true" t="shared" si="9" ref="N54:T54">SUM(N42,N44,N46,N48,N50,N52)</f>
        <v>0</v>
      </c>
      <c r="O54" s="492">
        <f t="shared" si="9"/>
        <v>0</v>
      </c>
      <c r="P54" s="492">
        <f t="shared" si="9"/>
        <v>0</v>
      </c>
      <c r="Q54" s="492">
        <f t="shared" si="9"/>
        <v>0</v>
      </c>
      <c r="R54" s="492">
        <f t="shared" si="9"/>
        <v>0</v>
      </c>
      <c r="S54" s="492">
        <f t="shared" si="9"/>
        <v>0</v>
      </c>
      <c r="T54" s="492">
        <f t="shared" si="9"/>
        <v>0</v>
      </c>
      <c r="U54" s="770">
        <f>SUM(U42:U53)</f>
        <v>0</v>
      </c>
      <c r="V54" s="770">
        <f aca="true" t="shared" si="10" ref="V54:AB54">SUM(V42:V53)</f>
        <v>0</v>
      </c>
      <c r="W54" s="770">
        <f t="shared" si="10"/>
        <v>0</v>
      </c>
      <c r="X54" s="770">
        <f t="shared" si="10"/>
        <v>0</v>
      </c>
      <c r="Y54" s="770">
        <f t="shared" si="10"/>
        <v>0</v>
      </c>
      <c r="Z54" s="770">
        <f t="shared" si="10"/>
        <v>0</v>
      </c>
      <c r="AA54" s="770">
        <f t="shared" si="10"/>
        <v>0</v>
      </c>
      <c r="AB54" s="770">
        <f t="shared" si="10"/>
        <v>0</v>
      </c>
      <c r="AC54" s="773"/>
      <c r="AD54" s="773"/>
      <c r="AE54" s="778"/>
    </row>
    <row r="55" spans="2:31" ht="15" customHeight="1">
      <c r="B55" s="316"/>
      <c r="C55" s="320"/>
      <c r="D55" s="839"/>
      <c r="E55" s="808"/>
      <c r="F55" s="822"/>
      <c r="G55" s="802"/>
      <c r="H55" s="804"/>
      <c r="I55" s="806"/>
      <c r="J55" s="808"/>
      <c r="K55" s="800"/>
      <c r="L55" s="319" t="s">
        <v>302</v>
      </c>
      <c r="M55" s="493">
        <f>SUM(M43,M45,M47,M49,M51,M53)</f>
        <v>0</v>
      </c>
      <c r="N55" s="489">
        <f aca="true" t="shared" si="11" ref="N55:T55">SUM(N43,N45,N47,N49,N51,N53)</f>
        <v>0</v>
      </c>
      <c r="O55" s="494">
        <f t="shared" si="11"/>
        <v>0</v>
      </c>
      <c r="P55" s="494">
        <f t="shared" si="11"/>
        <v>0</v>
      </c>
      <c r="Q55" s="494">
        <f t="shared" si="11"/>
        <v>0</v>
      </c>
      <c r="R55" s="494">
        <f t="shared" si="11"/>
        <v>0</v>
      </c>
      <c r="S55" s="494">
        <f t="shared" si="11"/>
        <v>0</v>
      </c>
      <c r="T55" s="494">
        <f t="shared" si="11"/>
        <v>0</v>
      </c>
      <c r="U55" s="772"/>
      <c r="V55" s="772"/>
      <c r="W55" s="772"/>
      <c r="X55" s="772"/>
      <c r="Y55" s="772"/>
      <c r="Z55" s="772"/>
      <c r="AA55" s="772"/>
      <c r="AB55" s="772"/>
      <c r="AC55" s="774"/>
      <c r="AD55" s="774"/>
      <c r="AE55" s="779"/>
    </row>
    <row r="56" spans="2:31" ht="15" customHeight="1">
      <c r="B56" s="316"/>
      <c r="C56" s="840" t="s">
        <v>2</v>
      </c>
      <c r="D56" s="841"/>
      <c r="E56" s="823"/>
      <c r="F56" s="825">
        <f>SUM(F16,F26,F40,F54)</f>
        <v>0</v>
      </c>
      <c r="G56" s="812"/>
      <c r="H56" s="803"/>
      <c r="I56" s="815"/>
      <c r="J56" s="773"/>
      <c r="K56" s="817"/>
      <c r="L56" s="318" t="s">
        <v>207</v>
      </c>
      <c r="M56" s="490">
        <f>SUM(M16,M26,M40,M54)</f>
        <v>0</v>
      </c>
      <c r="N56" s="491">
        <f aca="true" t="shared" si="12" ref="N56:T56">SUM(N16,N26,N40,N54)</f>
        <v>0</v>
      </c>
      <c r="O56" s="492">
        <f t="shared" si="12"/>
        <v>0</v>
      </c>
      <c r="P56" s="492">
        <f t="shared" si="12"/>
        <v>0</v>
      </c>
      <c r="Q56" s="492">
        <f t="shared" si="12"/>
        <v>0</v>
      </c>
      <c r="R56" s="492">
        <f t="shared" si="12"/>
        <v>0</v>
      </c>
      <c r="S56" s="492">
        <f t="shared" si="12"/>
        <v>0</v>
      </c>
      <c r="T56" s="492">
        <f t="shared" si="12"/>
        <v>0</v>
      </c>
      <c r="U56" s="770">
        <f>SUM(U16,U26,U40,U54)</f>
        <v>0</v>
      </c>
      <c r="V56" s="770">
        <f aca="true" t="shared" si="13" ref="V56:AB56">SUM(V16,V26,V40,V54)</f>
        <v>0</v>
      </c>
      <c r="W56" s="770">
        <f t="shared" si="13"/>
        <v>0</v>
      </c>
      <c r="X56" s="770">
        <f t="shared" si="13"/>
        <v>0</v>
      </c>
      <c r="Y56" s="770">
        <f t="shared" si="13"/>
        <v>0</v>
      </c>
      <c r="Z56" s="770">
        <f t="shared" si="13"/>
        <v>0</v>
      </c>
      <c r="AA56" s="770">
        <f t="shared" si="13"/>
        <v>0</v>
      </c>
      <c r="AB56" s="770">
        <f t="shared" si="13"/>
        <v>0</v>
      </c>
      <c r="AC56" s="773"/>
      <c r="AD56" s="773"/>
      <c r="AE56" s="790"/>
    </row>
    <row r="57" spans="2:31" ht="15" customHeight="1" thickBot="1">
      <c r="B57" s="323"/>
      <c r="C57" s="844"/>
      <c r="D57" s="845"/>
      <c r="E57" s="824"/>
      <c r="F57" s="826"/>
      <c r="G57" s="813"/>
      <c r="H57" s="814"/>
      <c r="I57" s="816"/>
      <c r="J57" s="776"/>
      <c r="K57" s="818"/>
      <c r="L57" s="325" t="s">
        <v>302</v>
      </c>
      <c r="M57" s="495">
        <f>SUM(M17,M27,M41,M55)</f>
        <v>0</v>
      </c>
      <c r="N57" s="465">
        <f aca="true" t="shared" si="14" ref="N57:T57">SUM(N17,N27,N41,N55)</f>
        <v>0</v>
      </c>
      <c r="O57" s="496">
        <f t="shared" si="14"/>
        <v>0</v>
      </c>
      <c r="P57" s="496">
        <f t="shared" si="14"/>
        <v>0</v>
      </c>
      <c r="Q57" s="496">
        <f t="shared" si="14"/>
        <v>0</v>
      </c>
      <c r="R57" s="496">
        <f t="shared" si="14"/>
        <v>0</v>
      </c>
      <c r="S57" s="496">
        <f t="shared" si="14"/>
        <v>0</v>
      </c>
      <c r="T57" s="496">
        <f t="shared" si="14"/>
        <v>0</v>
      </c>
      <c r="U57" s="771"/>
      <c r="V57" s="771"/>
      <c r="W57" s="771"/>
      <c r="X57" s="771"/>
      <c r="Y57" s="771"/>
      <c r="Z57" s="771"/>
      <c r="AA57" s="771"/>
      <c r="AB57" s="771"/>
      <c r="AC57" s="776"/>
      <c r="AD57" s="776"/>
      <c r="AE57" s="791"/>
    </row>
    <row r="58" spans="2:31" ht="15" customHeight="1">
      <c r="B58" s="870" t="s">
        <v>306</v>
      </c>
      <c r="C58" s="783" t="s">
        <v>459</v>
      </c>
      <c r="D58" s="846"/>
      <c r="E58" s="484"/>
      <c r="F58" s="827"/>
      <c r="G58" s="819"/>
      <c r="H58" s="820" t="s">
        <v>301</v>
      </c>
      <c r="I58" s="809"/>
      <c r="J58" s="810"/>
      <c r="K58" s="811"/>
      <c r="L58" s="327" t="s">
        <v>207</v>
      </c>
      <c r="M58" s="497"/>
      <c r="N58" s="497"/>
      <c r="O58" s="497"/>
      <c r="P58" s="497"/>
      <c r="Q58" s="497"/>
      <c r="R58" s="497"/>
      <c r="S58" s="497"/>
      <c r="T58" s="497"/>
      <c r="U58" s="777"/>
      <c r="V58" s="777"/>
      <c r="W58" s="777"/>
      <c r="X58" s="777"/>
      <c r="Y58" s="777"/>
      <c r="Z58" s="777"/>
      <c r="AA58" s="777"/>
      <c r="AB58" s="777"/>
      <c r="AC58" s="775"/>
      <c r="AD58" s="775"/>
      <c r="AE58" s="792"/>
    </row>
    <row r="59" spans="2:31" ht="15" customHeight="1">
      <c r="B59" s="871"/>
      <c r="C59" s="784"/>
      <c r="D59" s="837"/>
      <c r="E59" s="485"/>
      <c r="F59" s="822"/>
      <c r="G59" s="802"/>
      <c r="H59" s="804"/>
      <c r="I59" s="806"/>
      <c r="J59" s="808"/>
      <c r="K59" s="800"/>
      <c r="L59" s="319" t="s">
        <v>302</v>
      </c>
      <c r="M59" s="487"/>
      <c r="N59" s="487"/>
      <c r="O59" s="487"/>
      <c r="P59" s="487"/>
      <c r="Q59" s="487"/>
      <c r="R59" s="487"/>
      <c r="S59" s="487"/>
      <c r="T59" s="487"/>
      <c r="U59" s="772"/>
      <c r="V59" s="772"/>
      <c r="W59" s="772"/>
      <c r="X59" s="772"/>
      <c r="Y59" s="772"/>
      <c r="Z59" s="772"/>
      <c r="AA59" s="772"/>
      <c r="AB59" s="772"/>
      <c r="AC59" s="774"/>
      <c r="AD59" s="774"/>
      <c r="AE59" s="779"/>
    </row>
    <row r="60" spans="2:31" ht="15" customHeight="1">
      <c r="B60" s="871"/>
      <c r="C60" s="784"/>
      <c r="D60" s="836"/>
      <c r="E60" s="807"/>
      <c r="F60" s="821"/>
      <c r="G60" s="801"/>
      <c r="H60" s="803" t="s">
        <v>301</v>
      </c>
      <c r="I60" s="805"/>
      <c r="J60" s="807"/>
      <c r="K60" s="799"/>
      <c r="L60" s="318" t="s">
        <v>207</v>
      </c>
      <c r="M60" s="486"/>
      <c r="N60" s="486"/>
      <c r="O60" s="486"/>
      <c r="P60" s="486"/>
      <c r="Q60" s="486"/>
      <c r="R60" s="486"/>
      <c r="S60" s="486"/>
      <c r="T60" s="486"/>
      <c r="U60" s="770"/>
      <c r="V60" s="770"/>
      <c r="W60" s="770"/>
      <c r="X60" s="770"/>
      <c r="Y60" s="770"/>
      <c r="Z60" s="770"/>
      <c r="AA60" s="770"/>
      <c r="AB60" s="770"/>
      <c r="AC60" s="773"/>
      <c r="AD60" s="773"/>
      <c r="AE60" s="778"/>
    </row>
    <row r="61" spans="2:31" ht="15" customHeight="1">
      <c r="B61" s="871"/>
      <c r="C61" s="784"/>
      <c r="D61" s="837"/>
      <c r="E61" s="808"/>
      <c r="F61" s="822"/>
      <c r="G61" s="802"/>
      <c r="H61" s="804"/>
      <c r="I61" s="806"/>
      <c r="J61" s="808"/>
      <c r="K61" s="800"/>
      <c r="L61" s="319" t="s">
        <v>302</v>
      </c>
      <c r="M61" s="487"/>
      <c r="N61" s="487"/>
      <c r="O61" s="487"/>
      <c r="P61" s="487"/>
      <c r="Q61" s="487"/>
      <c r="R61" s="487"/>
      <c r="S61" s="487"/>
      <c r="T61" s="487"/>
      <c r="U61" s="772"/>
      <c r="V61" s="772"/>
      <c r="W61" s="772"/>
      <c r="X61" s="772"/>
      <c r="Y61" s="772"/>
      <c r="Z61" s="772"/>
      <c r="AA61" s="772"/>
      <c r="AB61" s="772"/>
      <c r="AC61" s="774"/>
      <c r="AD61" s="774"/>
      <c r="AE61" s="779"/>
    </row>
    <row r="62" spans="2:31" ht="15" customHeight="1">
      <c r="B62" s="871"/>
      <c r="C62" s="784"/>
      <c r="D62" s="836"/>
      <c r="E62" s="807"/>
      <c r="F62" s="821"/>
      <c r="G62" s="801"/>
      <c r="H62" s="803" t="s">
        <v>301</v>
      </c>
      <c r="I62" s="805"/>
      <c r="J62" s="807"/>
      <c r="K62" s="799"/>
      <c r="L62" s="318" t="s">
        <v>207</v>
      </c>
      <c r="M62" s="486"/>
      <c r="N62" s="486"/>
      <c r="O62" s="486"/>
      <c r="P62" s="486"/>
      <c r="Q62" s="486"/>
      <c r="R62" s="486"/>
      <c r="S62" s="486"/>
      <c r="T62" s="486"/>
      <c r="U62" s="770"/>
      <c r="V62" s="770"/>
      <c r="W62" s="770"/>
      <c r="X62" s="770"/>
      <c r="Y62" s="770"/>
      <c r="Z62" s="770"/>
      <c r="AA62" s="770"/>
      <c r="AB62" s="770"/>
      <c r="AC62" s="773"/>
      <c r="AD62" s="773"/>
      <c r="AE62" s="778"/>
    </row>
    <row r="63" spans="2:31" ht="15" customHeight="1">
      <c r="B63" s="871"/>
      <c r="C63" s="784"/>
      <c r="D63" s="837"/>
      <c r="E63" s="808"/>
      <c r="F63" s="822"/>
      <c r="G63" s="802"/>
      <c r="H63" s="804"/>
      <c r="I63" s="806"/>
      <c r="J63" s="808"/>
      <c r="K63" s="800"/>
      <c r="L63" s="319" t="s">
        <v>302</v>
      </c>
      <c r="M63" s="487"/>
      <c r="N63" s="487"/>
      <c r="O63" s="487"/>
      <c r="P63" s="487"/>
      <c r="Q63" s="487"/>
      <c r="R63" s="487"/>
      <c r="S63" s="487"/>
      <c r="T63" s="487"/>
      <c r="U63" s="772"/>
      <c r="V63" s="772"/>
      <c r="W63" s="772"/>
      <c r="X63" s="772"/>
      <c r="Y63" s="772"/>
      <c r="Z63" s="772"/>
      <c r="AA63" s="772"/>
      <c r="AB63" s="772"/>
      <c r="AC63" s="774"/>
      <c r="AD63" s="774"/>
      <c r="AE63" s="779"/>
    </row>
    <row r="64" spans="2:31" ht="15" customHeight="1">
      <c r="B64" s="871"/>
      <c r="C64" s="784"/>
      <c r="D64" s="836"/>
      <c r="E64" s="807"/>
      <c r="F64" s="821"/>
      <c r="G64" s="801"/>
      <c r="H64" s="803" t="s">
        <v>301</v>
      </c>
      <c r="I64" s="805"/>
      <c r="J64" s="807"/>
      <c r="K64" s="799"/>
      <c r="L64" s="318" t="s">
        <v>207</v>
      </c>
      <c r="M64" s="486"/>
      <c r="N64" s="486"/>
      <c r="O64" s="486"/>
      <c r="P64" s="486"/>
      <c r="Q64" s="486"/>
      <c r="R64" s="486"/>
      <c r="S64" s="486"/>
      <c r="T64" s="486"/>
      <c r="U64" s="770"/>
      <c r="V64" s="770"/>
      <c r="W64" s="770"/>
      <c r="X64" s="770"/>
      <c r="Y64" s="770"/>
      <c r="Z64" s="770"/>
      <c r="AA64" s="770"/>
      <c r="AB64" s="770"/>
      <c r="AC64" s="773"/>
      <c r="AD64" s="773"/>
      <c r="AE64" s="778"/>
    </row>
    <row r="65" spans="2:31" ht="15" customHeight="1">
      <c r="B65" s="871"/>
      <c r="C65" s="784"/>
      <c r="D65" s="837"/>
      <c r="E65" s="808"/>
      <c r="F65" s="822"/>
      <c r="G65" s="802"/>
      <c r="H65" s="804"/>
      <c r="I65" s="806"/>
      <c r="J65" s="808"/>
      <c r="K65" s="800"/>
      <c r="L65" s="319" t="s">
        <v>302</v>
      </c>
      <c r="M65" s="487"/>
      <c r="N65" s="487"/>
      <c r="O65" s="487"/>
      <c r="P65" s="487"/>
      <c r="Q65" s="487"/>
      <c r="R65" s="487"/>
      <c r="S65" s="487"/>
      <c r="T65" s="487"/>
      <c r="U65" s="772"/>
      <c r="V65" s="772"/>
      <c r="W65" s="772"/>
      <c r="X65" s="772"/>
      <c r="Y65" s="772"/>
      <c r="Z65" s="772"/>
      <c r="AA65" s="772"/>
      <c r="AB65" s="772"/>
      <c r="AC65" s="774"/>
      <c r="AD65" s="774"/>
      <c r="AE65" s="779"/>
    </row>
    <row r="66" spans="2:31" ht="15" customHeight="1">
      <c r="B66" s="871"/>
      <c r="C66" s="784"/>
      <c r="D66" s="836"/>
      <c r="E66" s="807"/>
      <c r="F66" s="821"/>
      <c r="G66" s="801"/>
      <c r="H66" s="803" t="s">
        <v>301</v>
      </c>
      <c r="I66" s="805"/>
      <c r="J66" s="807"/>
      <c r="K66" s="799"/>
      <c r="L66" s="318" t="s">
        <v>207</v>
      </c>
      <c r="M66" s="486"/>
      <c r="N66" s="486"/>
      <c r="O66" s="486"/>
      <c r="P66" s="486"/>
      <c r="Q66" s="486"/>
      <c r="R66" s="486"/>
      <c r="S66" s="486"/>
      <c r="T66" s="486"/>
      <c r="U66" s="770"/>
      <c r="V66" s="770"/>
      <c r="W66" s="770"/>
      <c r="X66" s="770"/>
      <c r="Y66" s="770"/>
      <c r="Z66" s="770"/>
      <c r="AA66" s="770"/>
      <c r="AB66" s="770"/>
      <c r="AC66" s="773"/>
      <c r="AD66" s="773"/>
      <c r="AE66" s="778"/>
    </row>
    <row r="67" spans="2:31" ht="15" customHeight="1">
      <c r="B67" s="871"/>
      <c r="C67" s="784"/>
      <c r="D67" s="837"/>
      <c r="E67" s="808"/>
      <c r="F67" s="822"/>
      <c r="G67" s="802"/>
      <c r="H67" s="804"/>
      <c r="I67" s="806"/>
      <c r="J67" s="808"/>
      <c r="K67" s="800"/>
      <c r="L67" s="319" t="s">
        <v>302</v>
      </c>
      <c r="M67" s="487"/>
      <c r="N67" s="487"/>
      <c r="O67" s="487"/>
      <c r="P67" s="487"/>
      <c r="Q67" s="487"/>
      <c r="R67" s="487"/>
      <c r="S67" s="487"/>
      <c r="T67" s="487"/>
      <c r="U67" s="772"/>
      <c r="V67" s="772"/>
      <c r="W67" s="772"/>
      <c r="X67" s="772"/>
      <c r="Y67" s="772"/>
      <c r="Z67" s="772"/>
      <c r="AA67" s="772"/>
      <c r="AB67" s="772"/>
      <c r="AC67" s="774"/>
      <c r="AD67" s="774"/>
      <c r="AE67" s="779"/>
    </row>
    <row r="68" spans="2:31" ht="15" customHeight="1">
      <c r="B68" s="871"/>
      <c r="C68" s="784"/>
      <c r="D68" s="838" t="s">
        <v>443</v>
      </c>
      <c r="E68" s="807"/>
      <c r="F68" s="821">
        <f>SUM(F58:F67)</f>
        <v>0</v>
      </c>
      <c r="G68" s="801"/>
      <c r="H68" s="803"/>
      <c r="I68" s="805"/>
      <c r="J68" s="807"/>
      <c r="K68" s="799"/>
      <c r="L68" s="318" t="s">
        <v>207</v>
      </c>
      <c r="M68" s="490">
        <f>SUM(M58,M60,M62,M64,M66)</f>
        <v>0</v>
      </c>
      <c r="N68" s="491">
        <f aca="true" t="shared" si="15" ref="N68:T68">SUM(N58,N60,N62,N64,N66)</f>
        <v>0</v>
      </c>
      <c r="O68" s="492">
        <f t="shared" si="15"/>
        <v>0</v>
      </c>
      <c r="P68" s="492">
        <f t="shared" si="15"/>
        <v>0</v>
      </c>
      <c r="Q68" s="492">
        <f t="shared" si="15"/>
        <v>0</v>
      </c>
      <c r="R68" s="492">
        <f t="shared" si="15"/>
        <v>0</v>
      </c>
      <c r="S68" s="492">
        <f t="shared" si="15"/>
        <v>0</v>
      </c>
      <c r="T68" s="492">
        <f t="shared" si="15"/>
        <v>0</v>
      </c>
      <c r="U68" s="770">
        <f>SUM(U58:U67)</f>
        <v>0</v>
      </c>
      <c r="V68" s="770">
        <f aca="true" t="shared" si="16" ref="V68:AB68">SUM(V58:V67)</f>
        <v>0</v>
      </c>
      <c r="W68" s="770">
        <f t="shared" si="16"/>
        <v>0</v>
      </c>
      <c r="X68" s="770">
        <f t="shared" si="16"/>
        <v>0</v>
      </c>
      <c r="Y68" s="770">
        <f t="shared" si="16"/>
        <v>0</v>
      </c>
      <c r="Z68" s="770">
        <f t="shared" si="16"/>
        <v>0</v>
      </c>
      <c r="AA68" s="770">
        <f t="shared" si="16"/>
        <v>0</v>
      </c>
      <c r="AB68" s="770">
        <f t="shared" si="16"/>
        <v>0</v>
      </c>
      <c r="AC68" s="773"/>
      <c r="AD68" s="773"/>
      <c r="AE68" s="778"/>
    </row>
    <row r="69" spans="2:31" ht="15" customHeight="1">
      <c r="B69" s="871"/>
      <c r="C69" s="785"/>
      <c r="D69" s="839"/>
      <c r="E69" s="808"/>
      <c r="F69" s="822"/>
      <c r="G69" s="802"/>
      <c r="H69" s="804"/>
      <c r="I69" s="806"/>
      <c r="J69" s="808"/>
      <c r="K69" s="800"/>
      <c r="L69" s="319" t="s">
        <v>302</v>
      </c>
      <c r="M69" s="493">
        <f>SUM(M59,M61,M63,M65,M67)</f>
        <v>0</v>
      </c>
      <c r="N69" s="489">
        <f aca="true" t="shared" si="17" ref="N69:T69">SUM(N59,N61,N63,N65,N67)</f>
        <v>0</v>
      </c>
      <c r="O69" s="494">
        <f t="shared" si="17"/>
        <v>0</v>
      </c>
      <c r="P69" s="494">
        <f t="shared" si="17"/>
        <v>0</v>
      </c>
      <c r="Q69" s="494">
        <f t="shared" si="17"/>
        <v>0</v>
      </c>
      <c r="R69" s="494">
        <f t="shared" si="17"/>
        <v>0</v>
      </c>
      <c r="S69" s="494">
        <f t="shared" si="17"/>
        <v>0</v>
      </c>
      <c r="T69" s="494">
        <f t="shared" si="17"/>
        <v>0</v>
      </c>
      <c r="U69" s="772"/>
      <c r="V69" s="772"/>
      <c r="W69" s="772"/>
      <c r="X69" s="772"/>
      <c r="Y69" s="772"/>
      <c r="Z69" s="772"/>
      <c r="AA69" s="772"/>
      <c r="AB69" s="772"/>
      <c r="AC69" s="774"/>
      <c r="AD69" s="774"/>
      <c r="AE69" s="779"/>
    </row>
    <row r="70" spans="2:31" ht="15" customHeight="1">
      <c r="B70" s="871"/>
      <c r="C70" s="786" t="s">
        <v>460</v>
      </c>
      <c r="D70" s="836"/>
      <c r="E70" s="807"/>
      <c r="F70" s="821"/>
      <c r="G70" s="801"/>
      <c r="H70" s="803" t="s">
        <v>301</v>
      </c>
      <c r="I70" s="805"/>
      <c r="J70" s="807"/>
      <c r="K70" s="799"/>
      <c r="L70" s="318" t="s">
        <v>207</v>
      </c>
      <c r="M70" s="486"/>
      <c r="N70" s="486"/>
      <c r="O70" s="486"/>
      <c r="P70" s="486"/>
      <c r="Q70" s="486"/>
      <c r="R70" s="486"/>
      <c r="S70" s="486"/>
      <c r="T70" s="486"/>
      <c r="U70" s="770"/>
      <c r="V70" s="770"/>
      <c r="W70" s="770"/>
      <c r="X70" s="770"/>
      <c r="Y70" s="770"/>
      <c r="Z70" s="770"/>
      <c r="AA70" s="770"/>
      <c r="AB70" s="770"/>
      <c r="AC70" s="773"/>
      <c r="AD70" s="773"/>
      <c r="AE70" s="778"/>
    </row>
    <row r="71" spans="2:31" ht="15" customHeight="1">
      <c r="B71" s="871"/>
      <c r="C71" s="784"/>
      <c r="D71" s="837"/>
      <c r="E71" s="808"/>
      <c r="F71" s="822"/>
      <c r="G71" s="802"/>
      <c r="H71" s="804"/>
      <c r="I71" s="806"/>
      <c r="J71" s="808"/>
      <c r="K71" s="800"/>
      <c r="L71" s="319" t="s">
        <v>302</v>
      </c>
      <c r="M71" s="487"/>
      <c r="N71" s="487"/>
      <c r="O71" s="487"/>
      <c r="P71" s="487"/>
      <c r="Q71" s="487"/>
      <c r="R71" s="487"/>
      <c r="S71" s="487"/>
      <c r="T71" s="487"/>
      <c r="U71" s="772"/>
      <c r="V71" s="772"/>
      <c r="W71" s="772"/>
      <c r="X71" s="772"/>
      <c r="Y71" s="772"/>
      <c r="Z71" s="772"/>
      <c r="AA71" s="772"/>
      <c r="AB71" s="772"/>
      <c r="AC71" s="774"/>
      <c r="AD71" s="774"/>
      <c r="AE71" s="779"/>
    </row>
    <row r="72" spans="2:31" ht="15" customHeight="1">
      <c r="B72" s="871"/>
      <c r="C72" s="784"/>
      <c r="D72" s="836"/>
      <c r="E72" s="807"/>
      <c r="F72" s="821"/>
      <c r="G72" s="801"/>
      <c r="H72" s="803" t="s">
        <v>301</v>
      </c>
      <c r="I72" s="805"/>
      <c r="J72" s="807"/>
      <c r="K72" s="799"/>
      <c r="L72" s="318" t="s">
        <v>207</v>
      </c>
      <c r="M72" s="486"/>
      <c r="N72" s="486"/>
      <c r="O72" s="486"/>
      <c r="P72" s="486"/>
      <c r="Q72" s="486"/>
      <c r="R72" s="486"/>
      <c r="S72" s="486"/>
      <c r="T72" s="486"/>
      <c r="U72" s="770"/>
      <c r="V72" s="770"/>
      <c r="W72" s="770"/>
      <c r="X72" s="770"/>
      <c r="Y72" s="770"/>
      <c r="Z72" s="770"/>
      <c r="AA72" s="770"/>
      <c r="AB72" s="770"/>
      <c r="AC72" s="773"/>
      <c r="AD72" s="773"/>
      <c r="AE72" s="778"/>
    </row>
    <row r="73" spans="2:31" ht="15" customHeight="1">
      <c r="B73" s="871"/>
      <c r="C73" s="784"/>
      <c r="D73" s="837"/>
      <c r="E73" s="808"/>
      <c r="F73" s="822"/>
      <c r="G73" s="802"/>
      <c r="H73" s="804"/>
      <c r="I73" s="806"/>
      <c r="J73" s="808"/>
      <c r="K73" s="800"/>
      <c r="L73" s="319" t="s">
        <v>302</v>
      </c>
      <c r="M73" s="487"/>
      <c r="N73" s="487"/>
      <c r="O73" s="487"/>
      <c r="P73" s="487"/>
      <c r="Q73" s="487"/>
      <c r="R73" s="487"/>
      <c r="S73" s="487"/>
      <c r="T73" s="487"/>
      <c r="U73" s="772"/>
      <c r="V73" s="772"/>
      <c r="W73" s="772"/>
      <c r="X73" s="772"/>
      <c r="Y73" s="772"/>
      <c r="Z73" s="772"/>
      <c r="AA73" s="772"/>
      <c r="AB73" s="772"/>
      <c r="AC73" s="774"/>
      <c r="AD73" s="774"/>
      <c r="AE73" s="779"/>
    </row>
    <row r="74" spans="2:31" ht="15" customHeight="1">
      <c r="B74" s="871"/>
      <c r="C74" s="784"/>
      <c r="D74" s="836"/>
      <c r="E74" s="807"/>
      <c r="F74" s="821"/>
      <c r="G74" s="801"/>
      <c r="H74" s="803" t="s">
        <v>301</v>
      </c>
      <c r="I74" s="805"/>
      <c r="J74" s="807"/>
      <c r="K74" s="799"/>
      <c r="L74" s="318" t="s">
        <v>207</v>
      </c>
      <c r="M74" s="486"/>
      <c r="N74" s="486"/>
      <c r="O74" s="486"/>
      <c r="P74" s="486"/>
      <c r="Q74" s="486"/>
      <c r="R74" s="486"/>
      <c r="S74" s="486"/>
      <c r="T74" s="486"/>
      <c r="U74" s="770"/>
      <c r="V74" s="770"/>
      <c r="W74" s="770"/>
      <c r="X74" s="770"/>
      <c r="Y74" s="770"/>
      <c r="Z74" s="770"/>
      <c r="AA74" s="770"/>
      <c r="AB74" s="770"/>
      <c r="AC74" s="773"/>
      <c r="AD74" s="773"/>
      <c r="AE74" s="778"/>
    </row>
    <row r="75" spans="2:31" ht="15" customHeight="1">
      <c r="B75" s="871"/>
      <c r="C75" s="784"/>
      <c r="D75" s="837"/>
      <c r="E75" s="808"/>
      <c r="F75" s="822"/>
      <c r="G75" s="802"/>
      <c r="H75" s="804"/>
      <c r="I75" s="806"/>
      <c r="J75" s="808"/>
      <c r="K75" s="800"/>
      <c r="L75" s="319" t="s">
        <v>302</v>
      </c>
      <c r="M75" s="487"/>
      <c r="N75" s="487"/>
      <c r="O75" s="487"/>
      <c r="P75" s="487"/>
      <c r="Q75" s="487"/>
      <c r="R75" s="487"/>
      <c r="S75" s="487"/>
      <c r="T75" s="487"/>
      <c r="U75" s="772"/>
      <c r="V75" s="772"/>
      <c r="W75" s="772"/>
      <c r="X75" s="772"/>
      <c r="Y75" s="772"/>
      <c r="Z75" s="772"/>
      <c r="AA75" s="772"/>
      <c r="AB75" s="772"/>
      <c r="AC75" s="774"/>
      <c r="AD75" s="774"/>
      <c r="AE75" s="779"/>
    </row>
    <row r="76" spans="2:31" ht="15" customHeight="1">
      <c r="B76" s="871"/>
      <c r="C76" s="784"/>
      <c r="D76" s="836"/>
      <c r="E76" s="807"/>
      <c r="F76" s="821"/>
      <c r="G76" s="801"/>
      <c r="H76" s="803" t="s">
        <v>301</v>
      </c>
      <c r="I76" s="805"/>
      <c r="J76" s="807"/>
      <c r="K76" s="799"/>
      <c r="L76" s="318" t="s">
        <v>207</v>
      </c>
      <c r="M76" s="486"/>
      <c r="N76" s="486"/>
      <c r="O76" s="486"/>
      <c r="P76" s="486"/>
      <c r="Q76" s="486"/>
      <c r="R76" s="486"/>
      <c r="S76" s="486"/>
      <c r="T76" s="486"/>
      <c r="U76" s="770"/>
      <c r="V76" s="770"/>
      <c r="W76" s="770"/>
      <c r="X76" s="770"/>
      <c r="Y76" s="770"/>
      <c r="Z76" s="770"/>
      <c r="AA76" s="770"/>
      <c r="AB76" s="770"/>
      <c r="AC76" s="773"/>
      <c r="AD76" s="773"/>
      <c r="AE76" s="778"/>
    </row>
    <row r="77" spans="2:31" ht="15" customHeight="1">
      <c r="B77" s="871"/>
      <c r="C77" s="784"/>
      <c r="D77" s="837"/>
      <c r="E77" s="808"/>
      <c r="F77" s="822"/>
      <c r="G77" s="802"/>
      <c r="H77" s="804"/>
      <c r="I77" s="806"/>
      <c r="J77" s="808"/>
      <c r="K77" s="800"/>
      <c r="L77" s="319" t="s">
        <v>302</v>
      </c>
      <c r="M77" s="487"/>
      <c r="N77" s="487"/>
      <c r="O77" s="487"/>
      <c r="P77" s="487"/>
      <c r="Q77" s="487"/>
      <c r="R77" s="487"/>
      <c r="S77" s="487"/>
      <c r="T77" s="487"/>
      <c r="U77" s="772"/>
      <c r="V77" s="772"/>
      <c r="W77" s="772"/>
      <c r="X77" s="772"/>
      <c r="Y77" s="772"/>
      <c r="Z77" s="772"/>
      <c r="AA77" s="772"/>
      <c r="AB77" s="772"/>
      <c r="AC77" s="774"/>
      <c r="AD77" s="774"/>
      <c r="AE77" s="779"/>
    </row>
    <row r="78" spans="2:31" ht="15" customHeight="1">
      <c r="B78" s="871"/>
      <c r="C78" s="784"/>
      <c r="D78" s="838" t="s">
        <v>443</v>
      </c>
      <c r="E78" s="807"/>
      <c r="F78" s="821">
        <f>SUM(F70:F77)</f>
        <v>0</v>
      </c>
      <c r="G78" s="801"/>
      <c r="H78" s="803"/>
      <c r="I78" s="805"/>
      <c r="J78" s="807"/>
      <c r="K78" s="799"/>
      <c r="L78" s="318" t="s">
        <v>207</v>
      </c>
      <c r="M78" s="490">
        <f>SUM(M70,M72,M74,M76)</f>
        <v>0</v>
      </c>
      <c r="N78" s="491">
        <f aca="true" t="shared" si="18" ref="N78:T78">SUM(N70,N72,N74,N76)</f>
        <v>0</v>
      </c>
      <c r="O78" s="492">
        <f t="shared" si="18"/>
        <v>0</v>
      </c>
      <c r="P78" s="492">
        <f t="shared" si="18"/>
        <v>0</v>
      </c>
      <c r="Q78" s="492">
        <f t="shared" si="18"/>
        <v>0</v>
      </c>
      <c r="R78" s="492">
        <f t="shared" si="18"/>
        <v>0</v>
      </c>
      <c r="S78" s="492">
        <f t="shared" si="18"/>
        <v>0</v>
      </c>
      <c r="T78" s="492">
        <f t="shared" si="18"/>
        <v>0</v>
      </c>
      <c r="U78" s="770">
        <f>SUM(U70:U77)</f>
        <v>0</v>
      </c>
      <c r="V78" s="770">
        <f aca="true" t="shared" si="19" ref="V78:AB78">SUM(V70:V77)</f>
        <v>0</v>
      </c>
      <c r="W78" s="770">
        <f t="shared" si="19"/>
        <v>0</v>
      </c>
      <c r="X78" s="770">
        <f t="shared" si="19"/>
        <v>0</v>
      </c>
      <c r="Y78" s="770">
        <f t="shared" si="19"/>
        <v>0</v>
      </c>
      <c r="Z78" s="770">
        <f t="shared" si="19"/>
        <v>0</v>
      </c>
      <c r="AA78" s="770">
        <f t="shared" si="19"/>
        <v>0</v>
      </c>
      <c r="AB78" s="770">
        <f t="shared" si="19"/>
        <v>0</v>
      </c>
      <c r="AC78" s="773"/>
      <c r="AD78" s="773"/>
      <c r="AE78" s="778"/>
    </row>
    <row r="79" spans="2:31" ht="15" customHeight="1">
      <c r="B79" s="871"/>
      <c r="C79" s="785"/>
      <c r="D79" s="839"/>
      <c r="E79" s="808"/>
      <c r="F79" s="822"/>
      <c r="G79" s="802"/>
      <c r="H79" s="804"/>
      <c r="I79" s="806"/>
      <c r="J79" s="808"/>
      <c r="K79" s="800"/>
      <c r="L79" s="319" t="s">
        <v>302</v>
      </c>
      <c r="M79" s="493">
        <f>SUM(M71,M73,M75,M77)</f>
        <v>0</v>
      </c>
      <c r="N79" s="489">
        <f aca="true" t="shared" si="20" ref="N79:T79">SUM(N71,N73,N75,N77)</f>
        <v>0</v>
      </c>
      <c r="O79" s="494">
        <f t="shared" si="20"/>
        <v>0</v>
      </c>
      <c r="P79" s="494">
        <f t="shared" si="20"/>
        <v>0</v>
      </c>
      <c r="Q79" s="494">
        <f t="shared" si="20"/>
        <v>0</v>
      </c>
      <c r="R79" s="494">
        <f t="shared" si="20"/>
        <v>0</v>
      </c>
      <c r="S79" s="494">
        <f t="shared" si="20"/>
        <v>0</v>
      </c>
      <c r="T79" s="494">
        <f t="shared" si="20"/>
        <v>0</v>
      </c>
      <c r="U79" s="772"/>
      <c r="V79" s="772"/>
      <c r="W79" s="772"/>
      <c r="X79" s="772"/>
      <c r="Y79" s="772"/>
      <c r="Z79" s="772"/>
      <c r="AA79" s="772"/>
      <c r="AB79" s="772"/>
      <c r="AC79" s="774"/>
      <c r="AD79" s="774"/>
      <c r="AE79" s="779"/>
    </row>
    <row r="80" spans="2:31" ht="15" customHeight="1">
      <c r="B80" s="871"/>
      <c r="C80" s="840" t="s">
        <v>315</v>
      </c>
      <c r="D80" s="841"/>
      <c r="E80" s="807"/>
      <c r="F80" s="821">
        <f>SUM(F68,F78)</f>
        <v>0</v>
      </c>
      <c r="G80" s="801"/>
      <c r="H80" s="803"/>
      <c r="I80" s="805"/>
      <c r="J80" s="807"/>
      <c r="K80" s="799"/>
      <c r="L80" s="318" t="s">
        <v>207</v>
      </c>
      <c r="M80" s="490">
        <f>SUM(M68,M78)</f>
        <v>0</v>
      </c>
      <c r="N80" s="491">
        <f aca="true" t="shared" si="21" ref="N80:T80">SUM(N68,N78)</f>
        <v>0</v>
      </c>
      <c r="O80" s="492">
        <f t="shared" si="21"/>
        <v>0</v>
      </c>
      <c r="P80" s="492">
        <f t="shared" si="21"/>
        <v>0</v>
      </c>
      <c r="Q80" s="492">
        <f t="shared" si="21"/>
        <v>0</v>
      </c>
      <c r="R80" s="492">
        <f t="shared" si="21"/>
        <v>0</v>
      </c>
      <c r="S80" s="492">
        <f t="shared" si="21"/>
        <v>0</v>
      </c>
      <c r="T80" s="492">
        <f t="shared" si="21"/>
        <v>0</v>
      </c>
      <c r="U80" s="770">
        <f>SUM(U68,U78)</f>
        <v>0</v>
      </c>
      <c r="V80" s="770">
        <f aca="true" t="shared" si="22" ref="V80:AB80">SUM(V68,V78)</f>
        <v>0</v>
      </c>
      <c r="W80" s="770">
        <f t="shared" si="22"/>
        <v>0</v>
      </c>
      <c r="X80" s="770">
        <f t="shared" si="22"/>
        <v>0</v>
      </c>
      <c r="Y80" s="770">
        <f t="shared" si="22"/>
        <v>0</v>
      </c>
      <c r="Z80" s="770">
        <f t="shared" si="22"/>
        <v>0</v>
      </c>
      <c r="AA80" s="770">
        <f t="shared" si="22"/>
        <v>0</v>
      </c>
      <c r="AB80" s="770">
        <f t="shared" si="22"/>
        <v>0</v>
      </c>
      <c r="AC80" s="773"/>
      <c r="AD80" s="773"/>
      <c r="AE80" s="778"/>
    </row>
    <row r="81" spans="2:31" ht="15" customHeight="1">
      <c r="B81" s="872"/>
      <c r="C81" s="842"/>
      <c r="D81" s="843"/>
      <c r="E81" s="808"/>
      <c r="F81" s="822"/>
      <c r="G81" s="802"/>
      <c r="H81" s="804"/>
      <c r="I81" s="806"/>
      <c r="J81" s="808"/>
      <c r="K81" s="800"/>
      <c r="L81" s="319" t="s">
        <v>302</v>
      </c>
      <c r="M81" s="493">
        <f>SUM(M69,M79)</f>
        <v>0</v>
      </c>
      <c r="N81" s="489">
        <f aca="true" t="shared" si="23" ref="N81:T81">SUM(N69,N79)</f>
        <v>0</v>
      </c>
      <c r="O81" s="494">
        <f t="shared" si="23"/>
        <v>0</v>
      </c>
      <c r="P81" s="494">
        <f t="shared" si="23"/>
        <v>0</v>
      </c>
      <c r="Q81" s="494">
        <f t="shared" si="23"/>
        <v>0</v>
      </c>
      <c r="R81" s="494">
        <f t="shared" si="23"/>
        <v>0</v>
      </c>
      <c r="S81" s="494">
        <f t="shared" si="23"/>
        <v>0</v>
      </c>
      <c r="T81" s="494">
        <f t="shared" si="23"/>
        <v>0</v>
      </c>
      <c r="U81" s="772"/>
      <c r="V81" s="772"/>
      <c r="W81" s="772"/>
      <c r="X81" s="772"/>
      <c r="Y81" s="772"/>
      <c r="Z81" s="772"/>
      <c r="AA81" s="772"/>
      <c r="AB81" s="772"/>
      <c r="AC81" s="774"/>
      <c r="AD81" s="774"/>
      <c r="AE81" s="779"/>
    </row>
    <row r="82" spans="2:31" ht="15" customHeight="1">
      <c r="B82" s="873" t="s">
        <v>307</v>
      </c>
      <c r="C82" s="874"/>
      <c r="D82" s="836"/>
      <c r="E82" s="807"/>
      <c r="F82" s="821"/>
      <c r="G82" s="801"/>
      <c r="H82" s="803" t="s">
        <v>301</v>
      </c>
      <c r="I82" s="805"/>
      <c r="J82" s="807"/>
      <c r="K82" s="799"/>
      <c r="L82" s="318" t="s">
        <v>207</v>
      </c>
      <c r="M82" s="486"/>
      <c r="N82" s="486"/>
      <c r="O82" s="486"/>
      <c r="P82" s="486"/>
      <c r="Q82" s="486"/>
      <c r="R82" s="486"/>
      <c r="S82" s="486"/>
      <c r="T82" s="486"/>
      <c r="U82" s="770"/>
      <c r="V82" s="770"/>
      <c r="W82" s="770"/>
      <c r="X82" s="770"/>
      <c r="Y82" s="770"/>
      <c r="Z82" s="770"/>
      <c r="AA82" s="770"/>
      <c r="AB82" s="770"/>
      <c r="AC82" s="773"/>
      <c r="AD82" s="773"/>
      <c r="AE82" s="778"/>
    </row>
    <row r="83" spans="2:31" ht="15" customHeight="1">
      <c r="B83" s="875"/>
      <c r="C83" s="876"/>
      <c r="D83" s="837"/>
      <c r="E83" s="808"/>
      <c r="F83" s="822"/>
      <c r="G83" s="802"/>
      <c r="H83" s="804"/>
      <c r="I83" s="806"/>
      <c r="J83" s="808"/>
      <c r="K83" s="800"/>
      <c r="L83" s="319" t="s">
        <v>302</v>
      </c>
      <c r="M83" s="487"/>
      <c r="N83" s="487"/>
      <c r="O83" s="487"/>
      <c r="P83" s="487"/>
      <c r="Q83" s="487"/>
      <c r="R83" s="487"/>
      <c r="S83" s="487"/>
      <c r="T83" s="487"/>
      <c r="U83" s="772"/>
      <c r="V83" s="772"/>
      <c r="W83" s="772"/>
      <c r="X83" s="772"/>
      <c r="Y83" s="772"/>
      <c r="Z83" s="772"/>
      <c r="AA83" s="772"/>
      <c r="AB83" s="772"/>
      <c r="AC83" s="774"/>
      <c r="AD83" s="774"/>
      <c r="AE83" s="779"/>
    </row>
    <row r="84" spans="2:31" ht="15" customHeight="1">
      <c r="B84" s="875"/>
      <c r="C84" s="876"/>
      <c r="D84" s="836"/>
      <c r="E84" s="807"/>
      <c r="F84" s="821"/>
      <c r="G84" s="801"/>
      <c r="H84" s="803" t="s">
        <v>301</v>
      </c>
      <c r="I84" s="805"/>
      <c r="J84" s="807"/>
      <c r="K84" s="799"/>
      <c r="L84" s="318" t="s">
        <v>207</v>
      </c>
      <c r="M84" s="486"/>
      <c r="N84" s="486"/>
      <c r="O84" s="486"/>
      <c r="P84" s="486"/>
      <c r="Q84" s="486"/>
      <c r="R84" s="486"/>
      <c r="S84" s="486"/>
      <c r="T84" s="486"/>
      <c r="U84" s="770"/>
      <c r="V84" s="770"/>
      <c r="W84" s="770"/>
      <c r="X84" s="770"/>
      <c r="Y84" s="770"/>
      <c r="Z84" s="770"/>
      <c r="AA84" s="770"/>
      <c r="AB84" s="770"/>
      <c r="AC84" s="773"/>
      <c r="AD84" s="773"/>
      <c r="AE84" s="778"/>
    </row>
    <row r="85" spans="2:31" ht="15" customHeight="1">
      <c r="B85" s="875"/>
      <c r="C85" s="876"/>
      <c r="D85" s="837"/>
      <c r="E85" s="808"/>
      <c r="F85" s="822"/>
      <c r="G85" s="802"/>
      <c r="H85" s="804"/>
      <c r="I85" s="806"/>
      <c r="J85" s="808"/>
      <c r="K85" s="800"/>
      <c r="L85" s="319" t="s">
        <v>302</v>
      </c>
      <c r="M85" s="487"/>
      <c r="N85" s="487"/>
      <c r="O85" s="487"/>
      <c r="P85" s="487"/>
      <c r="Q85" s="487"/>
      <c r="R85" s="487"/>
      <c r="S85" s="487"/>
      <c r="T85" s="487"/>
      <c r="U85" s="772"/>
      <c r="V85" s="772"/>
      <c r="W85" s="772"/>
      <c r="X85" s="772"/>
      <c r="Y85" s="772"/>
      <c r="Z85" s="772"/>
      <c r="AA85" s="772"/>
      <c r="AB85" s="772"/>
      <c r="AC85" s="774"/>
      <c r="AD85" s="774"/>
      <c r="AE85" s="779"/>
    </row>
    <row r="86" spans="2:31" ht="15" customHeight="1">
      <c r="B86" s="875"/>
      <c r="C86" s="876"/>
      <c r="D86" s="836"/>
      <c r="E86" s="807"/>
      <c r="F86" s="821"/>
      <c r="G86" s="801"/>
      <c r="H86" s="803" t="s">
        <v>301</v>
      </c>
      <c r="I86" s="805"/>
      <c r="J86" s="807"/>
      <c r="K86" s="799"/>
      <c r="L86" s="318" t="s">
        <v>207</v>
      </c>
      <c r="M86" s="486"/>
      <c r="N86" s="486"/>
      <c r="O86" s="486"/>
      <c r="P86" s="486"/>
      <c r="Q86" s="486"/>
      <c r="R86" s="486"/>
      <c r="S86" s="486"/>
      <c r="T86" s="486"/>
      <c r="U86" s="770"/>
      <c r="V86" s="770"/>
      <c r="W86" s="770"/>
      <c r="X86" s="770"/>
      <c r="Y86" s="770"/>
      <c r="Z86" s="770"/>
      <c r="AA86" s="770"/>
      <c r="AB86" s="770"/>
      <c r="AC86" s="773"/>
      <c r="AD86" s="773"/>
      <c r="AE86" s="778"/>
    </row>
    <row r="87" spans="2:31" ht="15" customHeight="1">
      <c r="B87" s="875"/>
      <c r="C87" s="876"/>
      <c r="D87" s="837"/>
      <c r="E87" s="808"/>
      <c r="F87" s="822"/>
      <c r="G87" s="802"/>
      <c r="H87" s="804"/>
      <c r="I87" s="806"/>
      <c r="J87" s="808"/>
      <c r="K87" s="800"/>
      <c r="L87" s="319" t="s">
        <v>302</v>
      </c>
      <c r="M87" s="487"/>
      <c r="N87" s="487"/>
      <c r="O87" s="487"/>
      <c r="P87" s="487"/>
      <c r="Q87" s="487"/>
      <c r="R87" s="487"/>
      <c r="S87" s="487"/>
      <c r="T87" s="487"/>
      <c r="U87" s="772"/>
      <c r="V87" s="772"/>
      <c r="W87" s="772"/>
      <c r="X87" s="772"/>
      <c r="Y87" s="772"/>
      <c r="Z87" s="772"/>
      <c r="AA87" s="772"/>
      <c r="AB87" s="772"/>
      <c r="AC87" s="774"/>
      <c r="AD87" s="774"/>
      <c r="AE87" s="779"/>
    </row>
    <row r="88" spans="2:31" ht="15" customHeight="1">
      <c r="B88" s="875"/>
      <c r="C88" s="876"/>
      <c r="D88" s="836"/>
      <c r="E88" s="807"/>
      <c r="F88" s="821"/>
      <c r="G88" s="801"/>
      <c r="H88" s="803" t="s">
        <v>301</v>
      </c>
      <c r="I88" s="805"/>
      <c r="J88" s="807"/>
      <c r="K88" s="799"/>
      <c r="L88" s="318" t="s">
        <v>207</v>
      </c>
      <c r="M88" s="486"/>
      <c r="N88" s="486"/>
      <c r="O88" s="486"/>
      <c r="P88" s="486"/>
      <c r="Q88" s="486"/>
      <c r="R88" s="486"/>
      <c r="S88" s="486"/>
      <c r="T88" s="486"/>
      <c r="U88" s="770"/>
      <c r="V88" s="770"/>
      <c r="W88" s="770"/>
      <c r="X88" s="770"/>
      <c r="Y88" s="770"/>
      <c r="Z88" s="770"/>
      <c r="AA88" s="770"/>
      <c r="AB88" s="770"/>
      <c r="AC88" s="773"/>
      <c r="AD88" s="773"/>
      <c r="AE88" s="778"/>
    </row>
    <row r="89" spans="2:31" ht="15" customHeight="1">
      <c r="B89" s="875"/>
      <c r="C89" s="876"/>
      <c r="D89" s="837"/>
      <c r="E89" s="808"/>
      <c r="F89" s="822"/>
      <c r="G89" s="802"/>
      <c r="H89" s="804"/>
      <c r="I89" s="806"/>
      <c r="J89" s="808"/>
      <c r="K89" s="800"/>
      <c r="L89" s="319" t="s">
        <v>302</v>
      </c>
      <c r="M89" s="487"/>
      <c r="N89" s="487"/>
      <c r="O89" s="487"/>
      <c r="P89" s="487"/>
      <c r="Q89" s="487"/>
      <c r="R89" s="487"/>
      <c r="S89" s="487"/>
      <c r="T89" s="487"/>
      <c r="U89" s="772"/>
      <c r="V89" s="772"/>
      <c r="W89" s="772"/>
      <c r="X89" s="772"/>
      <c r="Y89" s="772"/>
      <c r="Z89" s="772"/>
      <c r="AA89" s="772"/>
      <c r="AB89" s="772"/>
      <c r="AC89" s="774"/>
      <c r="AD89" s="774"/>
      <c r="AE89" s="779"/>
    </row>
    <row r="90" spans="2:31" ht="15" customHeight="1">
      <c r="B90" s="875"/>
      <c r="C90" s="876"/>
      <c r="D90" s="836"/>
      <c r="E90" s="807"/>
      <c r="F90" s="821"/>
      <c r="G90" s="801"/>
      <c r="H90" s="803" t="s">
        <v>301</v>
      </c>
      <c r="I90" s="805"/>
      <c r="J90" s="807"/>
      <c r="K90" s="799"/>
      <c r="L90" s="318" t="s">
        <v>207</v>
      </c>
      <c r="M90" s="486"/>
      <c r="N90" s="486"/>
      <c r="O90" s="486"/>
      <c r="P90" s="486"/>
      <c r="Q90" s="486"/>
      <c r="R90" s="486"/>
      <c r="S90" s="486"/>
      <c r="T90" s="486"/>
      <c r="U90" s="770"/>
      <c r="V90" s="770"/>
      <c r="W90" s="770"/>
      <c r="X90" s="770"/>
      <c r="Y90" s="770"/>
      <c r="Z90" s="770"/>
      <c r="AA90" s="770"/>
      <c r="AB90" s="770"/>
      <c r="AC90" s="773"/>
      <c r="AD90" s="773"/>
      <c r="AE90" s="778"/>
    </row>
    <row r="91" spans="2:31" ht="15" customHeight="1">
      <c r="B91" s="875"/>
      <c r="C91" s="876"/>
      <c r="D91" s="837"/>
      <c r="E91" s="808"/>
      <c r="F91" s="822"/>
      <c r="G91" s="802"/>
      <c r="H91" s="804"/>
      <c r="I91" s="806"/>
      <c r="J91" s="808"/>
      <c r="K91" s="800"/>
      <c r="L91" s="319" t="s">
        <v>302</v>
      </c>
      <c r="M91" s="487"/>
      <c r="N91" s="487"/>
      <c r="O91" s="487"/>
      <c r="P91" s="487"/>
      <c r="Q91" s="487"/>
      <c r="R91" s="487"/>
      <c r="S91" s="487"/>
      <c r="T91" s="487"/>
      <c r="U91" s="772"/>
      <c r="V91" s="772"/>
      <c r="W91" s="772"/>
      <c r="X91" s="772"/>
      <c r="Y91" s="772"/>
      <c r="Z91" s="772"/>
      <c r="AA91" s="772"/>
      <c r="AB91" s="772"/>
      <c r="AC91" s="774"/>
      <c r="AD91" s="774"/>
      <c r="AE91" s="779"/>
    </row>
    <row r="92" spans="2:31" ht="15" customHeight="1">
      <c r="B92" s="875"/>
      <c r="C92" s="876"/>
      <c r="D92" s="838" t="s">
        <v>443</v>
      </c>
      <c r="E92" s="807"/>
      <c r="F92" s="821">
        <f>SUM(F82:F91)</f>
        <v>0</v>
      </c>
      <c r="G92" s="801"/>
      <c r="H92" s="803"/>
      <c r="I92" s="805"/>
      <c r="J92" s="807"/>
      <c r="K92" s="799"/>
      <c r="L92" s="318" t="s">
        <v>207</v>
      </c>
      <c r="M92" s="490">
        <f>SUM(M82,M84,M86,M88,M90)</f>
        <v>0</v>
      </c>
      <c r="N92" s="491">
        <f aca="true" t="shared" si="24" ref="N92:T92">SUM(N82,N84,N86,N88,N90)</f>
        <v>0</v>
      </c>
      <c r="O92" s="492">
        <f t="shared" si="24"/>
        <v>0</v>
      </c>
      <c r="P92" s="492">
        <f t="shared" si="24"/>
        <v>0</v>
      </c>
      <c r="Q92" s="492">
        <f t="shared" si="24"/>
        <v>0</v>
      </c>
      <c r="R92" s="492">
        <f t="shared" si="24"/>
        <v>0</v>
      </c>
      <c r="S92" s="492">
        <f t="shared" si="24"/>
        <v>0</v>
      </c>
      <c r="T92" s="492">
        <f t="shared" si="24"/>
        <v>0</v>
      </c>
      <c r="U92" s="770">
        <f>SUM(U82:U91)</f>
        <v>0</v>
      </c>
      <c r="V92" s="770">
        <f aca="true" t="shared" si="25" ref="V92:AB92">SUM(V82:V91)</f>
        <v>0</v>
      </c>
      <c r="W92" s="770">
        <f t="shared" si="25"/>
        <v>0</v>
      </c>
      <c r="X92" s="770">
        <f t="shared" si="25"/>
        <v>0</v>
      </c>
      <c r="Y92" s="770">
        <f t="shared" si="25"/>
        <v>0</v>
      </c>
      <c r="Z92" s="770">
        <f t="shared" si="25"/>
        <v>0</v>
      </c>
      <c r="AA92" s="770">
        <f t="shared" si="25"/>
        <v>0</v>
      </c>
      <c r="AB92" s="770">
        <f t="shared" si="25"/>
        <v>0</v>
      </c>
      <c r="AC92" s="773"/>
      <c r="AD92" s="773"/>
      <c r="AE92" s="778"/>
    </row>
    <row r="93" spans="2:31" ht="15" customHeight="1">
      <c r="B93" s="877"/>
      <c r="C93" s="878"/>
      <c r="D93" s="839"/>
      <c r="E93" s="808"/>
      <c r="F93" s="822"/>
      <c r="G93" s="802"/>
      <c r="H93" s="804"/>
      <c r="I93" s="806"/>
      <c r="J93" s="808"/>
      <c r="K93" s="800"/>
      <c r="L93" s="319" t="s">
        <v>302</v>
      </c>
      <c r="M93" s="493">
        <f>SUM(M83,M85,M87,M89,M91)</f>
        <v>0</v>
      </c>
      <c r="N93" s="489">
        <f aca="true" t="shared" si="26" ref="N93:T93">SUM(N83,N85,N87,N89,N91)</f>
        <v>0</v>
      </c>
      <c r="O93" s="494">
        <f t="shared" si="26"/>
        <v>0</v>
      </c>
      <c r="P93" s="494">
        <f t="shared" si="26"/>
        <v>0</v>
      </c>
      <c r="Q93" s="494">
        <f t="shared" si="26"/>
        <v>0</v>
      </c>
      <c r="R93" s="494">
        <f t="shared" si="26"/>
        <v>0</v>
      </c>
      <c r="S93" s="494">
        <f t="shared" si="26"/>
        <v>0</v>
      </c>
      <c r="T93" s="494">
        <f t="shared" si="26"/>
        <v>0</v>
      </c>
      <c r="U93" s="772"/>
      <c r="V93" s="772"/>
      <c r="W93" s="772"/>
      <c r="X93" s="772"/>
      <c r="Y93" s="772"/>
      <c r="Z93" s="772"/>
      <c r="AA93" s="772"/>
      <c r="AB93" s="772"/>
      <c r="AC93" s="774"/>
      <c r="AD93" s="774"/>
      <c r="AE93" s="779"/>
    </row>
    <row r="94" spans="2:31" ht="15" customHeight="1">
      <c r="B94" s="828" t="s">
        <v>444</v>
      </c>
      <c r="C94" s="829"/>
      <c r="D94" s="830"/>
      <c r="E94" s="807"/>
      <c r="F94" s="821">
        <f>SUM(F80,F92)</f>
        <v>0</v>
      </c>
      <c r="G94" s="801"/>
      <c r="H94" s="803"/>
      <c r="I94" s="805"/>
      <c r="J94" s="807"/>
      <c r="K94" s="799"/>
      <c r="L94" s="318" t="s">
        <v>207</v>
      </c>
      <c r="M94" s="488">
        <f aca="true" t="shared" si="27" ref="M94:Q95">M56+M80+M92</f>
        <v>0</v>
      </c>
      <c r="N94" s="488">
        <f t="shared" si="27"/>
        <v>0</v>
      </c>
      <c r="O94" s="488">
        <f t="shared" si="27"/>
        <v>0</v>
      </c>
      <c r="P94" s="488">
        <f t="shared" si="27"/>
        <v>0</v>
      </c>
      <c r="Q94" s="488">
        <f t="shared" si="27"/>
        <v>0</v>
      </c>
      <c r="R94" s="488">
        <f aca="true" t="shared" si="28" ref="R94:T95">SUM(R80,R92)</f>
        <v>0</v>
      </c>
      <c r="S94" s="488">
        <f t="shared" si="28"/>
        <v>0</v>
      </c>
      <c r="T94" s="488">
        <f t="shared" si="28"/>
        <v>0</v>
      </c>
      <c r="U94" s="770">
        <f aca="true" t="shared" si="29" ref="U94:AB94">U56+U80+U92</f>
        <v>0</v>
      </c>
      <c r="V94" s="770">
        <f t="shared" si="29"/>
        <v>0</v>
      </c>
      <c r="W94" s="770">
        <f t="shared" si="29"/>
        <v>0</v>
      </c>
      <c r="X94" s="770">
        <f t="shared" si="29"/>
        <v>0</v>
      </c>
      <c r="Y94" s="770">
        <f t="shared" si="29"/>
        <v>0</v>
      </c>
      <c r="Z94" s="770">
        <f t="shared" si="29"/>
        <v>0</v>
      </c>
      <c r="AA94" s="770">
        <f t="shared" si="29"/>
        <v>0</v>
      </c>
      <c r="AB94" s="770">
        <f t="shared" si="29"/>
        <v>0</v>
      </c>
      <c r="AC94" s="773"/>
      <c r="AD94" s="773"/>
      <c r="AE94" s="778"/>
    </row>
    <row r="95" spans="2:31" ht="15" customHeight="1">
      <c r="B95" s="831"/>
      <c r="C95" s="832"/>
      <c r="D95" s="833"/>
      <c r="E95" s="808"/>
      <c r="F95" s="822"/>
      <c r="G95" s="802"/>
      <c r="H95" s="804"/>
      <c r="I95" s="806"/>
      <c r="J95" s="808"/>
      <c r="K95" s="800"/>
      <c r="L95" s="319" t="s">
        <v>302</v>
      </c>
      <c r="M95" s="498">
        <f t="shared" si="27"/>
        <v>0</v>
      </c>
      <c r="N95" s="498">
        <f t="shared" si="27"/>
        <v>0</v>
      </c>
      <c r="O95" s="498">
        <f t="shared" si="27"/>
        <v>0</v>
      </c>
      <c r="P95" s="498">
        <f t="shared" si="27"/>
        <v>0</v>
      </c>
      <c r="Q95" s="498">
        <f t="shared" si="27"/>
        <v>0</v>
      </c>
      <c r="R95" s="498">
        <f t="shared" si="28"/>
        <v>0</v>
      </c>
      <c r="S95" s="498">
        <f t="shared" si="28"/>
        <v>0</v>
      </c>
      <c r="T95" s="498">
        <f t="shared" si="28"/>
        <v>0</v>
      </c>
      <c r="U95" s="772"/>
      <c r="V95" s="772"/>
      <c r="W95" s="772"/>
      <c r="X95" s="772"/>
      <c r="Y95" s="772"/>
      <c r="Z95" s="772"/>
      <c r="AA95" s="772"/>
      <c r="AB95" s="772"/>
      <c r="AC95" s="774"/>
      <c r="AD95" s="774"/>
      <c r="AE95" s="779"/>
    </row>
    <row r="96" spans="2:31" ht="15" customHeight="1" thickBot="1">
      <c r="B96" s="834" t="s">
        <v>321</v>
      </c>
      <c r="C96" s="835"/>
      <c r="D96" s="835"/>
      <c r="E96" s="835"/>
      <c r="F96" s="835"/>
      <c r="G96" s="835"/>
      <c r="H96" s="835"/>
      <c r="I96" s="835"/>
      <c r="J96" s="835"/>
      <c r="K96" s="835"/>
      <c r="L96" s="330"/>
      <c r="M96" s="324"/>
      <c r="N96" s="324"/>
      <c r="O96" s="324"/>
      <c r="P96" s="324"/>
      <c r="Q96" s="324"/>
      <c r="R96" s="324"/>
      <c r="S96" s="324"/>
      <c r="T96" s="324"/>
      <c r="U96" s="483"/>
      <c r="V96" s="483"/>
      <c r="W96" s="483"/>
      <c r="X96" s="483"/>
      <c r="Y96" s="483"/>
      <c r="Z96" s="483"/>
      <c r="AA96" s="483"/>
      <c r="AB96" s="483"/>
      <c r="AC96" s="331"/>
      <c r="AD96" s="331"/>
      <c r="AE96" s="332"/>
    </row>
    <row r="97" ht="15" customHeight="1">
      <c r="C97" s="117" t="s">
        <v>308</v>
      </c>
    </row>
    <row r="98" spans="3:26" ht="15" customHeight="1">
      <c r="C98" s="117" t="s">
        <v>476</v>
      </c>
      <c r="M98" s="333"/>
      <c r="N98" s="333"/>
      <c r="O98" s="333"/>
      <c r="P98" s="333"/>
      <c r="Q98" s="333"/>
      <c r="R98" s="333"/>
      <c r="S98" s="333"/>
      <c r="T98" s="333"/>
      <c r="U98" s="333"/>
      <c r="V98" s="333"/>
      <c r="W98" s="333"/>
      <c r="X98" s="333"/>
      <c r="Y98" s="333"/>
      <c r="Z98" s="333"/>
    </row>
    <row r="99" spans="3:18" ht="15" customHeight="1">
      <c r="C99" s="117" t="s">
        <v>309</v>
      </c>
      <c r="R99" s="334"/>
    </row>
  </sheetData>
  <sheetProtection/>
  <mergeCells count="875">
    <mergeCell ref="G5:I5"/>
    <mergeCell ref="B58:B81"/>
    <mergeCell ref="B82:C93"/>
    <mergeCell ref="N3:S4"/>
    <mergeCell ref="D8:D9"/>
    <mergeCell ref="D10:D11"/>
    <mergeCell ref="D12:D13"/>
    <mergeCell ref="D32:D33"/>
    <mergeCell ref="D28:D29"/>
    <mergeCell ref="D30:D31"/>
    <mergeCell ref="V3:AA4"/>
    <mergeCell ref="AC3:AD4"/>
    <mergeCell ref="D6:D7"/>
    <mergeCell ref="E6:E7"/>
    <mergeCell ref="F6:F7"/>
    <mergeCell ref="K6:K7"/>
    <mergeCell ref="B3:D5"/>
    <mergeCell ref="F3:F5"/>
    <mergeCell ref="K3:K5"/>
    <mergeCell ref="G3:I4"/>
    <mergeCell ref="D34:D35"/>
    <mergeCell ref="D36:D37"/>
    <mergeCell ref="D38:D39"/>
    <mergeCell ref="B16:B48"/>
    <mergeCell ref="C43:C54"/>
    <mergeCell ref="D22:D23"/>
    <mergeCell ref="D24:D25"/>
    <mergeCell ref="D26:D27"/>
    <mergeCell ref="D40:D41"/>
    <mergeCell ref="D42:D43"/>
    <mergeCell ref="D14:D15"/>
    <mergeCell ref="D16:D17"/>
    <mergeCell ref="D18:D19"/>
    <mergeCell ref="D20:D21"/>
    <mergeCell ref="D44:D45"/>
    <mergeCell ref="D46:D47"/>
    <mergeCell ref="D48:D49"/>
    <mergeCell ref="D50:D51"/>
    <mergeCell ref="D52:D53"/>
    <mergeCell ref="D54:D55"/>
    <mergeCell ref="C56:D57"/>
    <mergeCell ref="D58:D59"/>
    <mergeCell ref="D60:D61"/>
    <mergeCell ref="D62:D63"/>
    <mergeCell ref="D64:D65"/>
    <mergeCell ref="D66:D67"/>
    <mergeCell ref="D68:D69"/>
    <mergeCell ref="D70:D71"/>
    <mergeCell ref="D72:D73"/>
    <mergeCell ref="D74:D75"/>
    <mergeCell ref="D76:D77"/>
    <mergeCell ref="D78:D79"/>
    <mergeCell ref="C80:D81"/>
    <mergeCell ref="D84:D85"/>
    <mergeCell ref="D82:D83"/>
    <mergeCell ref="D86:D87"/>
    <mergeCell ref="D88:D89"/>
    <mergeCell ref="D90:D91"/>
    <mergeCell ref="D92:D93"/>
    <mergeCell ref="B94:D95"/>
    <mergeCell ref="B96:K96"/>
    <mergeCell ref="E82:E83"/>
    <mergeCell ref="F82:F83"/>
    <mergeCell ref="E84:E85"/>
    <mergeCell ref="F84:F85"/>
    <mergeCell ref="E86:E87"/>
    <mergeCell ref="F86:F87"/>
    <mergeCell ref="E88:E89"/>
    <mergeCell ref="F88:F89"/>
    <mergeCell ref="E12:E13"/>
    <mergeCell ref="F12:F13"/>
    <mergeCell ref="E14:E15"/>
    <mergeCell ref="F14:F15"/>
    <mergeCell ref="E8:E9"/>
    <mergeCell ref="F8:F9"/>
    <mergeCell ref="E10:E11"/>
    <mergeCell ref="F10:F11"/>
    <mergeCell ref="F16:F17"/>
    <mergeCell ref="E18:E19"/>
    <mergeCell ref="F18:F19"/>
    <mergeCell ref="E20:E21"/>
    <mergeCell ref="F20:F21"/>
    <mergeCell ref="E16:E17"/>
    <mergeCell ref="E22:E23"/>
    <mergeCell ref="F22:F23"/>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50:E51"/>
    <mergeCell ref="F50:F51"/>
    <mergeCell ref="E52:E53"/>
    <mergeCell ref="F52:F53"/>
    <mergeCell ref="E54:E55"/>
    <mergeCell ref="F54:F55"/>
    <mergeCell ref="E60:E61"/>
    <mergeCell ref="F60:F61"/>
    <mergeCell ref="E56:E57"/>
    <mergeCell ref="F56:F57"/>
    <mergeCell ref="F58:F59"/>
    <mergeCell ref="E62:E63"/>
    <mergeCell ref="F62:F63"/>
    <mergeCell ref="E64:E65"/>
    <mergeCell ref="F64:F65"/>
    <mergeCell ref="E66:E67"/>
    <mergeCell ref="F66:F67"/>
    <mergeCell ref="E68:E69"/>
    <mergeCell ref="F68:F69"/>
    <mergeCell ref="E70:E71"/>
    <mergeCell ref="F70:F71"/>
    <mergeCell ref="E72:E73"/>
    <mergeCell ref="F72:F73"/>
    <mergeCell ref="E74:E75"/>
    <mergeCell ref="F74:F75"/>
    <mergeCell ref="E76:E77"/>
    <mergeCell ref="F76:F77"/>
    <mergeCell ref="E78:E79"/>
    <mergeCell ref="F78:F79"/>
    <mergeCell ref="E80:E81"/>
    <mergeCell ref="F80:F81"/>
    <mergeCell ref="F90:F91"/>
    <mergeCell ref="E92:E93"/>
    <mergeCell ref="F92:F93"/>
    <mergeCell ref="E94:E95"/>
    <mergeCell ref="F94:F95"/>
    <mergeCell ref="E90:E91"/>
    <mergeCell ref="K8:K9"/>
    <mergeCell ref="G6:G7"/>
    <mergeCell ref="H6:H7"/>
    <mergeCell ref="I6:I7"/>
    <mergeCell ref="J6:J7"/>
    <mergeCell ref="G8:G9"/>
    <mergeCell ref="H8:H9"/>
    <mergeCell ref="I8:I9"/>
    <mergeCell ref="J8:J9"/>
    <mergeCell ref="K10:K11"/>
    <mergeCell ref="G12:G13"/>
    <mergeCell ref="H12:H13"/>
    <mergeCell ref="I12:I13"/>
    <mergeCell ref="J12:J13"/>
    <mergeCell ref="K12:K13"/>
    <mergeCell ref="G10:G11"/>
    <mergeCell ref="H10:H11"/>
    <mergeCell ref="I10:I11"/>
    <mergeCell ref="J10:J11"/>
    <mergeCell ref="K14:K15"/>
    <mergeCell ref="G16:G17"/>
    <mergeCell ref="H16:H17"/>
    <mergeCell ref="I16:I17"/>
    <mergeCell ref="J16:J17"/>
    <mergeCell ref="K16:K17"/>
    <mergeCell ref="G14:G15"/>
    <mergeCell ref="H14:H15"/>
    <mergeCell ref="I14:I15"/>
    <mergeCell ref="J14:J15"/>
    <mergeCell ref="K18:K19"/>
    <mergeCell ref="G20:G21"/>
    <mergeCell ref="H20:H21"/>
    <mergeCell ref="I20:I21"/>
    <mergeCell ref="J20:J21"/>
    <mergeCell ref="K20:K21"/>
    <mergeCell ref="G18:G19"/>
    <mergeCell ref="H18:H19"/>
    <mergeCell ref="I18:I19"/>
    <mergeCell ref="J18:J19"/>
    <mergeCell ref="K22:K23"/>
    <mergeCell ref="G24:G25"/>
    <mergeCell ref="H24:H25"/>
    <mergeCell ref="I24:I25"/>
    <mergeCell ref="J24:J25"/>
    <mergeCell ref="K24:K25"/>
    <mergeCell ref="G22:G23"/>
    <mergeCell ref="H22:H23"/>
    <mergeCell ref="I22:I23"/>
    <mergeCell ref="J22:J23"/>
    <mergeCell ref="K26:K27"/>
    <mergeCell ref="G28:G29"/>
    <mergeCell ref="H28:H29"/>
    <mergeCell ref="I28:I29"/>
    <mergeCell ref="J28:J29"/>
    <mergeCell ref="K28:K29"/>
    <mergeCell ref="G26:G27"/>
    <mergeCell ref="H26:H27"/>
    <mergeCell ref="I26:I27"/>
    <mergeCell ref="J26:J27"/>
    <mergeCell ref="K30:K31"/>
    <mergeCell ref="G32:G33"/>
    <mergeCell ref="H32:H33"/>
    <mergeCell ref="I32:I33"/>
    <mergeCell ref="J32:J33"/>
    <mergeCell ref="K32:K33"/>
    <mergeCell ref="G30:G31"/>
    <mergeCell ref="H30:H31"/>
    <mergeCell ref="I30:I31"/>
    <mergeCell ref="J30:J31"/>
    <mergeCell ref="K34:K35"/>
    <mergeCell ref="G36:G37"/>
    <mergeCell ref="H36:H37"/>
    <mergeCell ref="I36:I37"/>
    <mergeCell ref="J36:J37"/>
    <mergeCell ref="K36:K37"/>
    <mergeCell ref="G34:G35"/>
    <mergeCell ref="H34:H35"/>
    <mergeCell ref="I34:I35"/>
    <mergeCell ref="J34:J35"/>
    <mergeCell ref="K38:K39"/>
    <mergeCell ref="G40:G41"/>
    <mergeCell ref="H40:H41"/>
    <mergeCell ref="I40:I41"/>
    <mergeCell ref="J40:J41"/>
    <mergeCell ref="K40:K41"/>
    <mergeCell ref="G38:G39"/>
    <mergeCell ref="H38:H39"/>
    <mergeCell ref="I38:I39"/>
    <mergeCell ref="J38:J39"/>
    <mergeCell ref="K42:K43"/>
    <mergeCell ref="G44:G45"/>
    <mergeCell ref="H44:H45"/>
    <mergeCell ref="I44:I45"/>
    <mergeCell ref="J44:J45"/>
    <mergeCell ref="K44:K45"/>
    <mergeCell ref="G42:G43"/>
    <mergeCell ref="H42:H43"/>
    <mergeCell ref="I42:I43"/>
    <mergeCell ref="J42:J43"/>
    <mergeCell ref="K46:K47"/>
    <mergeCell ref="G48:G49"/>
    <mergeCell ref="H48:H49"/>
    <mergeCell ref="I48:I49"/>
    <mergeCell ref="J48:J49"/>
    <mergeCell ref="K48:K49"/>
    <mergeCell ref="G46:G47"/>
    <mergeCell ref="H46:H47"/>
    <mergeCell ref="I46:I47"/>
    <mergeCell ref="J46:J47"/>
    <mergeCell ref="I52:I53"/>
    <mergeCell ref="J52:J53"/>
    <mergeCell ref="K52:K53"/>
    <mergeCell ref="G50:G51"/>
    <mergeCell ref="H50:H51"/>
    <mergeCell ref="I50:I51"/>
    <mergeCell ref="J50:J51"/>
    <mergeCell ref="I58:I59"/>
    <mergeCell ref="J58:J59"/>
    <mergeCell ref="K58:K59"/>
    <mergeCell ref="G56:G57"/>
    <mergeCell ref="H56:H57"/>
    <mergeCell ref="I56:I57"/>
    <mergeCell ref="J56:J57"/>
    <mergeCell ref="K56:K57"/>
    <mergeCell ref="G58:G59"/>
    <mergeCell ref="H58:H59"/>
    <mergeCell ref="K60:K61"/>
    <mergeCell ref="G62:G63"/>
    <mergeCell ref="H62:H63"/>
    <mergeCell ref="I62:I63"/>
    <mergeCell ref="J62:J63"/>
    <mergeCell ref="K62:K63"/>
    <mergeCell ref="G60:G61"/>
    <mergeCell ref="H60:H61"/>
    <mergeCell ref="I60:I61"/>
    <mergeCell ref="J60:J61"/>
    <mergeCell ref="K64:K65"/>
    <mergeCell ref="G66:G67"/>
    <mergeCell ref="H66:H67"/>
    <mergeCell ref="I66:I67"/>
    <mergeCell ref="J66:J67"/>
    <mergeCell ref="K66:K67"/>
    <mergeCell ref="G64:G65"/>
    <mergeCell ref="H64:H65"/>
    <mergeCell ref="I64:I65"/>
    <mergeCell ref="J64:J65"/>
    <mergeCell ref="K68:K69"/>
    <mergeCell ref="G70:G71"/>
    <mergeCell ref="H70:H71"/>
    <mergeCell ref="I70:I71"/>
    <mergeCell ref="J70:J71"/>
    <mergeCell ref="K70:K71"/>
    <mergeCell ref="G68:G69"/>
    <mergeCell ref="H68:H69"/>
    <mergeCell ref="I68:I69"/>
    <mergeCell ref="J68:J69"/>
    <mergeCell ref="K72:K73"/>
    <mergeCell ref="G74:G75"/>
    <mergeCell ref="H74:H75"/>
    <mergeCell ref="I74:I75"/>
    <mergeCell ref="J74:J75"/>
    <mergeCell ref="K74:K75"/>
    <mergeCell ref="G72:G73"/>
    <mergeCell ref="H72:H73"/>
    <mergeCell ref="I72:I73"/>
    <mergeCell ref="J72:J73"/>
    <mergeCell ref="K76:K77"/>
    <mergeCell ref="G78:G79"/>
    <mergeCell ref="H78:H79"/>
    <mergeCell ref="I78:I79"/>
    <mergeCell ref="J78:J79"/>
    <mergeCell ref="K78:K79"/>
    <mergeCell ref="G76:G77"/>
    <mergeCell ref="H76:H77"/>
    <mergeCell ref="I76:I77"/>
    <mergeCell ref="J76:J77"/>
    <mergeCell ref="K80:K81"/>
    <mergeCell ref="G82:G83"/>
    <mergeCell ref="H82:H83"/>
    <mergeCell ref="I82:I83"/>
    <mergeCell ref="J82:J83"/>
    <mergeCell ref="K82:K83"/>
    <mergeCell ref="G80:G81"/>
    <mergeCell ref="H80:H81"/>
    <mergeCell ref="I80:I81"/>
    <mergeCell ref="J80:J81"/>
    <mergeCell ref="K84:K85"/>
    <mergeCell ref="G86:G87"/>
    <mergeCell ref="H86:H87"/>
    <mergeCell ref="I86:I87"/>
    <mergeCell ref="J86:J87"/>
    <mergeCell ref="K86:K87"/>
    <mergeCell ref="G84:G85"/>
    <mergeCell ref="H84:H85"/>
    <mergeCell ref="I84:I85"/>
    <mergeCell ref="J84:J85"/>
    <mergeCell ref="K88:K89"/>
    <mergeCell ref="G90:G91"/>
    <mergeCell ref="H90:H91"/>
    <mergeCell ref="I90:I91"/>
    <mergeCell ref="J90:J91"/>
    <mergeCell ref="K90:K91"/>
    <mergeCell ref="G88:G89"/>
    <mergeCell ref="H88:H89"/>
    <mergeCell ref="I88:I89"/>
    <mergeCell ref="J88:J89"/>
    <mergeCell ref="K92:K93"/>
    <mergeCell ref="G94:G95"/>
    <mergeCell ref="H94:H95"/>
    <mergeCell ref="I94:I95"/>
    <mergeCell ref="J94:J95"/>
    <mergeCell ref="K94:K95"/>
    <mergeCell ref="G92:G93"/>
    <mergeCell ref="H92:H93"/>
    <mergeCell ref="I92:I93"/>
    <mergeCell ref="J92:J93"/>
    <mergeCell ref="J3:J5"/>
    <mergeCell ref="E3:E5"/>
    <mergeCell ref="K54:K55"/>
    <mergeCell ref="G54:G55"/>
    <mergeCell ref="H54:H55"/>
    <mergeCell ref="I54:I55"/>
    <mergeCell ref="J54:J55"/>
    <mergeCell ref="K50:K51"/>
    <mergeCell ref="G52:G53"/>
    <mergeCell ref="H52:H53"/>
    <mergeCell ref="AE6:AE7"/>
    <mergeCell ref="AE8:AE9"/>
    <mergeCell ref="AE10:AE11"/>
    <mergeCell ref="AE12:AE13"/>
    <mergeCell ref="AE14:AE15"/>
    <mergeCell ref="AE16:AE17"/>
    <mergeCell ref="AE18:AE19"/>
    <mergeCell ref="AE20:AE21"/>
    <mergeCell ref="AE22:AE23"/>
    <mergeCell ref="AE24:AE25"/>
    <mergeCell ref="AE26:AE27"/>
    <mergeCell ref="AE28:AE29"/>
    <mergeCell ref="AE30:AE31"/>
    <mergeCell ref="AE32:AE33"/>
    <mergeCell ref="AE34:AE35"/>
    <mergeCell ref="AE36:AE37"/>
    <mergeCell ref="AE38:AE39"/>
    <mergeCell ref="AE40:AE41"/>
    <mergeCell ref="AE42:AE43"/>
    <mergeCell ref="AE44:AE45"/>
    <mergeCell ref="AE46:AE47"/>
    <mergeCell ref="AE48:AE49"/>
    <mergeCell ref="AE50:AE51"/>
    <mergeCell ref="AE52:AE53"/>
    <mergeCell ref="AE54:AE55"/>
    <mergeCell ref="AE56:AE57"/>
    <mergeCell ref="AE58:AE59"/>
    <mergeCell ref="AE60:AE61"/>
    <mergeCell ref="AE72:AE73"/>
    <mergeCell ref="AE74:AE75"/>
    <mergeCell ref="AE76:AE77"/>
    <mergeCell ref="AE68:AE69"/>
    <mergeCell ref="AE3:AE5"/>
    <mergeCell ref="C58:C69"/>
    <mergeCell ref="C70:C79"/>
    <mergeCell ref="C6:C17"/>
    <mergeCell ref="C18:C27"/>
    <mergeCell ref="C28:C41"/>
    <mergeCell ref="AE78:AE79"/>
    <mergeCell ref="AE62:AE63"/>
    <mergeCell ref="AE64:AE65"/>
    <mergeCell ref="AE66:AE67"/>
    <mergeCell ref="U16:U17"/>
    <mergeCell ref="AE94:AE95"/>
    <mergeCell ref="AE86:AE87"/>
    <mergeCell ref="AE88:AE89"/>
    <mergeCell ref="AE90:AE91"/>
    <mergeCell ref="AE92:AE93"/>
    <mergeCell ref="AE80:AE81"/>
    <mergeCell ref="AE82:AE83"/>
    <mergeCell ref="AE84:AE85"/>
    <mergeCell ref="AE70:AE71"/>
    <mergeCell ref="Y58:Y59"/>
    <mergeCell ref="Z58:Z59"/>
    <mergeCell ref="AA58:AA59"/>
    <mergeCell ref="U6:U7"/>
    <mergeCell ref="U58:U59"/>
    <mergeCell ref="V58:V59"/>
    <mergeCell ref="W58:W59"/>
    <mergeCell ref="U8:U9"/>
    <mergeCell ref="W8:W9"/>
    <mergeCell ref="U12:U13"/>
    <mergeCell ref="AB58:AB59"/>
    <mergeCell ref="U60:U61"/>
    <mergeCell ref="V60:V61"/>
    <mergeCell ref="W60:W61"/>
    <mergeCell ref="X60:X61"/>
    <mergeCell ref="Y60:Y61"/>
    <mergeCell ref="Z60:Z61"/>
    <mergeCell ref="AA60:AA61"/>
    <mergeCell ref="AB60:AB61"/>
    <mergeCell ref="X58:X59"/>
    <mergeCell ref="U62:U63"/>
    <mergeCell ref="V62:V63"/>
    <mergeCell ref="W62:W63"/>
    <mergeCell ref="X62:X63"/>
    <mergeCell ref="Y62:Y63"/>
    <mergeCell ref="Z62:Z63"/>
    <mergeCell ref="AA62:AA63"/>
    <mergeCell ref="AB62:AB63"/>
    <mergeCell ref="U64:U65"/>
    <mergeCell ref="V64:V65"/>
    <mergeCell ref="W64:W65"/>
    <mergeCell ref="X64:X65"/>
    <mergeCell ref="Y64:Y65"/>
    <mergeCell ref="Z64:Z65"/>
    <mergeCell ref="AA64:AA65"/>
    <mergeCell ref="AB64:AB65"/>
    <mergeCell ref="U66:U67"/>
    <mergeCell ref="V66:V67"/>
    <mergeCell ref="W66:W67"/>
    <mergeCell ref="X66:X67"/>
    <mergeCell ref="Y66:Y67"/>
    <mergeCell ref="Z66:Z67"/>
    <mergeCell ref="AA66:AA67"/>
    <mergeCell ref="AB66:AB67"/>
    <mergeCell ref="U68:U69"/>
    <mergeCell ref="V68:V69"/>
    <mergeCell ref="W68:W69"/>
    <mergeCell ref="X68:X69"/>
    <mergeCell ref="Y68:Y69"/>
    <mergeCell ref="Z68:Z69"/>
    <mergeCell ref="AA68:AA69"/>
    <mergeCell ref="AB68:AB69"/>
    <mergeCell ref="U70:U71"/>
    <mergeCell ref="V70:V71"/>
    <mergeCell ref="W70:W71"/>
    <mergeCell ref="X70:X71"/>
    <mergeCell ref="Y70:Y71"/>
    <mergeCell ref="Z70:Z71"/>
    <mergeCell ref="AA70:AA71"/>
    <mergeCell ref="AB70:AB71"/>
    <mergeCell ref="U72:U73"/>
    <mergeCell ref="V72:V73"/>
    <mergeCell ref="W72:W73"/>
    <mergeCell ref="X72:X73"/>
    <mergeCell ref="Y72:Y73"/>
    <mergeCell ref="Z72:Z73"/>
    <mergeCell ref="AA72:AA73"/>
    <mergeCell ref="AB72:AB73"/>
    <mergeCell ref="U74:U75"/>
    <mergeCell ref="V74:V75"/>
    <mergeCell ref="W74:W75"/>
    <mergeCell ref="X74:X75"/>
    <mergeCell ref="Y74:Y75"/>
    <mergeCell ref="Z74:Z75"/>
    <mergeCell ref="AA74:AA75"/>
    <mergeCell ref="AB74:AB75"/>
    <mergeCell ref="U76:U77"/>
    <mergeCell ref="V76:V77"/>
    <mergeCell ref="W76:W77"/>
    <mergeCell ref="X76:X77"/>
    <mergeCell ref="Y76:Y77"/>
    <mergeCell ref="Z76:Z77"/>
    <mergeCell ref="AA76:AA77"/>
    <mergeCell ref="AB76:AB77"/>
    <mergeCell ref="U78:U79"/>
    <mergeCell ref="V78:V79"/>
    <mergeCell ref="W78:W79"/>
    <mergeCell ref="X78:X79"/>
    <mergeCell ref="Y78:Y79"/>
    <mergeCell ref="Z78:Z79"/>
    <mergeCell ref="AA78:AA79"/>
    <mergeCell ref="AB78:AB79"/>
    <mergeCell ref="U80:U81"/>
    <mergeCell ref="V80:V81"/>
    <mergeCell ref="W80:W81"/>
    <mergeCell ref="X80:X81"/>
    <mergeCell ref="Y80:Y81"/>
    <mergeCell ref="Z80:Z81"/>
    <mergeCell ref="AA80:AA81"/>
    <mergeCell ref="AB80:AB81"/>
    <mergeCell ref="U82:U83"/>
    <mergeCell ref="V82:V83"/>
    <mergeCell ref="W82:W83"/>
    <mergeCell ref="X82:X83"/>
    <mergeCell ref="Y82:Y83"/>
    <mergeCell ref="Z82:Z83"/>
    <mergeCell ref="AA82:AA83"/>
    <mergeCell ref="AB82:AB83"/>
    <mergeCell ref="U84:U85"/>
    <mergeCell ref="V84:V85"/>
    <mergeCell ref="W84:W85"/>
    <mergeCell ref="X84:X85"/>
    <mergeCell ref="Y84:Y85"/>
    <mergeCell ref="Z84:Z85"/>
    <mergeCell ref="AA84:AA85"/>
    <mergeCell ref="AB84:AB85"/>
    <mergeCell ref="U86:U87"/>
    <mergeCell ref="V86:V87"/>
    <mergeCell ref="W86:W87"/>
    <mergeCell ref="X86:X87"/>
    <mergeCell ref="Y86:Y87"/>
    <mergeCell ref="Z86:Z87"/>
    <mergeCell ref="AA86:AA87"/>
    <mergeCell ref="AB86:AB87"/>
    <mergeCell ref="U88:U89"/>
    <mergeCell ref="V88:V89"/>
    <mergeCell ref="W88:W89"/>
    <mergeCell ref="X88:X89"/>
    <mergeCell ref="Y88:Y89"/>
    <mergeCell ref="Z88:Z89"/>
    <mergeCell ref="AA88:AA89"/>
    <mergeCell ref="AB88:AB89"/>
    <mergeCell ref="U90:U91"/>
    <mergeCell ref="V90:V91"/>
    <mergeCell ref="W90:W91"/>
    <mergeCell ref="X90:X91"/>
    <mergeCell ref="Y90:Y91"/>
    <mergeCell ref="Z90:Z91"/>
    <mergeCell ref="AA90:AA91"/>
    <mergeCell ref="AB90:AB91"/>
    <mergeCell ref="U92:U93"/>
    <mergeCell ref="V92:V93"/>
    <mergeCell ref="W92:W93"/>
    <mergeCell ref="X92:X93"/>
    <mergeCell ref="Y92:Y93"/>
    <mergeCell ref="Z92:Z93"/>
    <mergeCell ref="AA92:AA93"/>
    <mergeCell ref="AB92:AB93"/>
    <mergeCell ref="U94:U95"/>
    <mergeCell ref="V94:V95"/>
    <mergeCell ref="W94:W95"/>
    <mergeCell ref="X94:X95"/>
    <mergeCell ref="Y94:Y95"/>
    <mergeCell ref="Z94:Z95"/>
    <mergeCell ref="AA94:AA95"/>
    <mergeCell ref="AB94:AB95"/>
    <mergeCell ref="AC6:AC7"/>
    <mergeCell ref="AD6:AD7"/>
    <mergeCell ref="AC8:AC9"/>
    <mergeCell ref="AD8:AD9"/>
    <mergeCell ref="AC10:AC11"/>
    <mergeCell ref="AD10:AD11"/>
    <mergeCell ref="AC12:AC13"/>
    <mergeCell ref="AD12:AD13"/>
    <mergeCell ref="AC14:AC15"/>
    <mergeCell ref="AD14:AD15"/>
    <mergeCell ref="AC16:AC17"/>
    <mergeCell ref="AD16:AD17"/>
    <mergeCell ref="AC18:AC19"/>
    <mergeCell ref="AD18:AD19"/>
    <mergeCell ref="AC20:AC21"/>
    <mergeCell ref="AD20:AD21"/>
    <mergeCell ref="AC22:AC23"/>
    <mergeCell ref="AD22:AD23"/>
    <mergeCell ref="AC24:AC25"/>
    <mergeCell ref="AD24:AD25"/>
    <mergeCell ref="AC26:AC27"/>
    <mergeCell ref="AD26:AD27"/>
    <mergeCell ref="AC28:AC29"/>
    <mergeCell ref="AD28:AD29"/>
    <mergeCell ref="AC30:AC31"/>
    <mergeCell ref="AD30:AD31"/>
    <mergeCell ref="AC32:AC33"/>
    <mergeCell ref="AD32:AD33"/>
    <mergeCell ref="AC34:AC35"/>
    <mergeCell ref="AD34:AD35"/>
    <mergeCell ref="AC36:AC37"/>
    <mergeCell ref="AD36:AD37"/>
    <mergeCell ref="AC38:AC39"/>
    <mergeCell ref="AD38:AD39"/>
    <mergeCell ref="AC40:AC41"/>
    <mergeCell ref="AD40:AD41"/>
    <mergeCell ref="AC42:AC43"/>
    <mergeCell ref="AD42:AD43"/>
    <mergeCell ref="AC44:AC45"/>
    <mergeCell ref="AD44:AD45"/>
    <mergeCell ref="AC46:AC47"/>
    <mergeCell ref="AD46:AD47"/>
    <mergeCell ref="AC48:AC49"/>
    <mergeCell ref="AD48:AD49"/>
    <mergeCell ref="AC50:AC51"/>
    <mergeCell ref="AD50:AD51"/>
    <mergeCell ref="AC52:AC53"/>
    <mergeCell ref="AD52:AD53"/>
    <mergeCell ref="AC54:AC55"/>
    <mergeCell ref="AD54:AD55"/>
    <mergeCell ref="AC56:AC57"/>
    <mergeCell ref="AD56:AD57"/>
    <mergeCell ref="AC58:AC59"/>
    <mergeCell ref="AD58:AD59"/>
    <mergeCell ref="AC60:AC61"/>
    <mergeCell ref="AD60:AD61"/>
    <mergeCell ref="AC62:AC63"/>
    <mergeCell ref="AD62:AD63"/>
    <mergeCell ref="AC64:AC65"/>
    <mergeCell ref="AD64:AD65"/>
    <mergeCell ref="AC66:AC67"/>
    <mergeCell ref="AD66:AD67"/>
    <mergeCell ref="AC68:AC69"/>
    <mergeCell ref="AD68:AD69"/>
    <mergeCell ref="AC70:AC71"/>
    <mergeCell ref="AD70:AD71"/>
    <mergeCell ref="AC72:AC73"/>
    <mergeCell ref="AD72:AD73"/>
    <mergeCell ref="AC74:AC75"/>
    <mergeCell ref="AD74:AD75"/>
    <mergeCell ref="AC76:AC77"/>
    <mergeCell ref="AD76:AD77"/>
    <mergeCell ref="AC78:AC79"/>
    <mergeCell ref="AD78:AD79"/>
    <mergeCell ref="AC80:AC81"/>
    <mergeCell ref="AD80:AD81"/>
    <mergeCell ref="AC82:AC83"/>
    <mergeCell ref="AD82:AD83"/>
    <mergeCell ref="AC84:AC85"/>
    <mergeCell ref="AD84:AD85"/>
    <mergeCell ref="AC86:AC87"/>
    <mergeCell ref="AD86:AD87"/>
    <mergeCell ref="AC88:AC89"/>
    <mergeCell ref="AD88:AD89"/>
    <mergeCell ref="AC90:AC91"/>
    <mergeCell ref="AD90:AD91"/>
    <mergeCell ref="AC92:AC93"/>
    <mergeCell ref="AD92:AD93"/>
    <mergeCell ref="AC94:AC95"/>
    <mergeCell ref="AD94:AD95"/>
    <mergeCell ref="V6:V7"/>
    <mergeCell ref="W6:W7"/>
    <mergeCell ref="X6:X7"/>
    <mergeCell ref="Y6:Y7"/>
    <mergeCell ref="Z6:Z7"/>
    <mergeCell ref="AA6:AA7"/>
    <mergeCell ref="AB6:AB7"/>
    <mergeCell ref="V8:V9"/>
    <mergeCell ref="X8:X9"/>
    <mergeCell ref="Y8:Y9"/>
    <mergeCell ref="Z8:Z9"/>
    <mergeCell ref="AA8:AA9"/>
    <mergeCell ref="U10:U11"/>
    <mergeCell ref="V10:V11"/>
    <mergeCell ref="W10:W11"/>
    <mergeCell ref="X10:X11"/>
    <mergeCell ref="Y12:Y13"/>
    <mergeCell ref="Z12:Z13"/>
    <mergeCell ref="AA12:AA13"/>
    <mergeCell ref="AB8:AB9"/>
    <mergeCell ref="Y10:Y11"/>
    <mergeCell ref="Z10:Z11"/>
    <mergeCell ref="AA10:AA11"/>
    <mergeCell ref="AB10:AB11"/>
    <mergeCell ref="AB12:AB13"/>
    <mergeCell ref="U14:U15"/>
    <mergeCell ref="V14:V15"/>
    <mergeCell ref="W14:W15"/>
    <mergeCell ref="X14:X15"/>
    <mergeCell ref="Y14:Y15"/>
    <mergeCell ref="Z14:Z15"/>
    <mergeCell ref="AA14:AA15"/>
    <mergeCell ref="AB14:AB15"/>
    <mergeCell ref="X12:X13"/>
    <mergeCell ref="V16:V17"/>
    <mergeCell ref="W16:W17"/>
    <mergeCell ref="X16:X17"/>
    <mergeCell ref="V12:V13"/>
    <mergeCell ref="W12:W13"/>
    <mergeCell ref="Y16:Y17"/>
    <mergeCell ref="Z16:Z17"/>
    <mergeCell ref="AA16:AA17"/>
    <mergeCell ref="AB16:AB17"/>
    <mergeCell ref="U18:U19"/>
    <mergeCell ref="V18:V19"/>
    <mergeCell ref="W18:W19"/>
    <mergeCell ref="X18:X19"/>
    <mergeCell ref="Y18:Y19"/>
    <mergeCell ref="Z18:Z19"/>
    <mergeCell ref="AA18:AA19"/>
    <mergeCell ref="AB18:AB19"/>
    <mergeCell ref="U20:U21"/>
    <mergeCell ref="V20:V21"/>
    <mergeCell ref="W20:W21"/>
    <mergeCell ref="X20:X21"/>
    <mergeCell ref="Y20:Y21"/>
    <mergeCell ref="Z20:Z21"/>
    <mergeCell ref="AA20:AA21"/>
    <mergeCell ref="AB20:AB21"/>
    <mergeCell ref="U22:U23"/>
    <mergeCell ref="V22:V23"/>
    <mergeCell ref="W22:W23"/>
    <mergeCell ref="X22:X23"/>
    <mergeCell ref="Y22:Y23"/>
    <mergeCell ref="Z22:Z23"/>
    <mergeCell ref="AA22:AA23"/>
    <mergeCell ref="AB22:AB23"/>
    <mergeCell ref="U24:U25"/>
    <mergeCell ref="V24:V25"/>
    <mergeCell ref="W24:W25"/>
    <mergeCell ref="X24:X25"/>
    <mergeCell ref="Y24:Y25"/>
    <mergeCell ref="Z24:Z25"/>
    <mergeCell ref="AA24:AA25"/>
    <mergeCell ref="AB24:AB25"/>
    <mergeCell ref="U26:U27"/>
    <mergeCell ref="V26:V27"/>
    <mergeCell ref="W26:W27"/>
    <mergeCell ref="X26:X27"/>
    <mergeCell ref="Y26:Y27"/>
    <mergeCell ref="Z26:Z27"/>
    <mergeCell ref="AA26:AA27"/>
    <mergeCell ref="AB26:AB27"/>
    <mergeCell ref="U28:U29"/>
    <mergeCell ref="V28:V29"/>
    <mergeCell ref="W28:W29"/>
    <mergeCell ref="X28:X29"/>
    <mergeCell ref="Y28:Y29"/>
    <mergeCell ref="Z28:Z29"/>
    <mergeCell ref="AA28:AA29"/>
    <mergeCell ref="AB28:AB29"/>
    <mergeCell ref="U30:U31"/>
    <mergeCell ref="V30:V31"/>
    <mergeCell ref="W30:W31"/>
    <mergeCell ref="X30:X31"/>
    <mergeCell ref="Y30:Y31"/>
    <mergeCell ref="Z30:Z31"/>
    <mergeCell ref="AA30:AA31"/>
    <mergeCell ref="AB30:AB31"/>
    <mergeCell ref="U32:U33"/>
    <mergeCell ref="V32:V33"/>
    <mergeCell ref="W32:W33"/>
    <mergeCell ref="X32:X33"/>
    <mergeCell ref="Y32:Y33"/>
    <mergeCell ref="Z32:Z33"/>
    <mergeCell ref="AA32:AA33"/>
    <mergeCell ref="AB32:AB33"/>
    <mergeCell ref="U34:U35"/>
    <mergeCell ref="V34:V35"/>
    <mergeCell ref="W34:W35"/>
    <mergeCell ref="X34:X35"/>
    <mergeCell ref="Y34:Y35"/>
    <mergeCell ref="Z34:Z35"/>
    <mergeCell ref="AA34:AA35"/>
    <mergeCell ref="AB34:AB35"/>
    <mergeCell ref="U36:U37"/>
    <mergeCell ref="V36:V37"/>
    <mergeCell ref="W36:W37"/>
    <mergeCell ref="X36:X37"/>
    <mergeCell ref="Y36:Y37"/>
    <mergeCell ref="Z36:Z37"/>
    <mergeCell ref="AA36:AA37"/>
    <mergeCell ref="AB36:AB37"/>
    <mergeCell ref="U38:U39"/>
    <mergeCell ref="V38:V39"/>
    <mergeCell ref="W38:W39"/>
    <mergeCell ref="X38:X39"/>
    <mergeCell ref="Y38:Y39"/>
    <mergeCell ref="Z38:Z39"/>
    <mergeCell ref="AA38:AA39"/>
    <mergeCell ref="AB38:AB39"/>
    <mergeCell ref="U40:U41"/>
    <mergeCell ref="V40:V41"/>
    <mergeCell ref="W40:W41"/>
    <mergeCell ref="X40:X41"/>
    <mergeCell ref="Y40:Y41"/>
    <mergeCell ref="Z40:Z41"/>
    <mergeCell ref="AA40:AA41"/>
    <mergeCell ref="AB40:AB41"/>
    <mergeCell ref="U42:U43"/>
    <mergeCell ref="V42:V43"/>
    <mergeCell ref="W42:W43"/>
    <mergeCell ref="X42:X43"/>
    <mergeCell ref="Y42:Y43"/>
    <mergeCell ref="Z42:Z43"/>
    <mergeCell ref="AA42:AA43"/>
    <mergeCell ref="AB42:AB43"/>
    <mergeCell ref="U44:U45"/>
    <mergeCell ref="V44:V45"/>
    <mergeCell ref="W44:W45"/>
    <mergeCell ref="X44:X45"/>
    <mergeCell ref="Y44:Y45"/>
    <mergeCell ref="Z44:Z45"/>
    <mergeCell ref="AA44:AA45"/>
    <mergeCell ref="AB44:AB45"/>
    <mergeCell ref="U46:U47"/>
    <mergeCell ref="V46:V47"/>
    <mergeCell ref="W46:W47"/>
    <mergeCell ref="X46:X47"/>
    <mergeCell ref="Y46:Y47"/>
    <mergeCell ref="Z46:Z47"/>
    <mergeCell ref="AA46:AA47"/>
    <mergeCell ref="AB46:AB47"/>
    <mergeCell ref="U48:U49"/>
    <mergeCell ref="V48:V49"/>
    <mergeCell ref="W48:W49"/>
    <mergeCell ref="X48:X49"/>
    <mergeCell ref="Y48:Y49"/>
    <mergeCell ref="Z48:Z49"/>
    <mergeCell ref="AA48:AA49"/>
    <mergeCell ref="AB48:AB49"/>
    <mergeCell ref="U50:U51"/>
    <mergeCell ref="V50:V51"/>
    <mergeCell ref="W50:W51"/>
    <mergeCell ref="X50:X51"/>
    <mergeCell ref="Y50:Y51"/>
    <mergeCell ref="Z50:Z51"/>
    <mergeCell ref="AA50:AA51"/>
    <mergeCell ref="AB50:AB51"/>
    <mergeCell ref="U52:U53"/>
    <mergeCell ref="V52:V53"/>
    <mergeCell ref="W52:W53"/>
    <mergeCell ref="X52:X53"/>
    <mergeCell ref="Y52:Y53"/>
    <mergeCell ref="Z52:Z53"/>
    <mergeCell ref="AA52:AA53"/>
    <mergeCell ref="AB52:AB53"/>
    <mergeCell ref="U54:U55"/>
    <mergeCell ref="V54:V55"/>
    <mergeCell ref="W54:W55"/>
    <mergeCell ref="X54:X55"/>
    <mergeCell ref="Y54:Y55"/>
    <mergeCell ref="Z54:Z55"/>
    <mergeCell ref="AA54:AA55"/>
    <mergeCell ref="AB54:AB55"/>
    <mergeCell ref="U56:U57"/>
    <mergeCell ref="V56:V57"/>
    <mergeCell ref="W56:W57"/>
    <mergeCell ref="X56:X57"/>
    <mergeCell ref="Y56:Y57"/>
    <mergeCell ref="Z56:Z57"/>
    <mergeCell ref="AA56:AA57"/>
    <mergeCell ref="AB56:AB57"/>
  </mergeCells>
  <printOptions/>
  <pageMargins left="0.5905511811023623" right="0.1968503937007874" top="0.7874015748031497" bottom="0.1968503937007874" header="0.5118110236220472" footer="0.5118110236220472"/>
  <pageSetup horizontalDpi="600" verticalDpi="600" orientation="landscape" paperSize="9" scale="57" r:id="rId3"/>
  <rowBreaks count="1" manualBreakCount="1">
    <brk id="57" max="255" man="1"/>
  </rowBreaks>
  <drawing r:id="rId2"/>
  <legacyDrawing r:id="rId1"/>
</worksheet>
</file>

<file path=xl/worksheets/sheet12.xml><?xml version="1.0" encoding="utf-8"?>
<worksheet xmlns="http://schemas.openxmlformats.org/spreadsheetml/2006/main" xmlns:r="http://schemas.openxmlformats.org/officeDocument/2006/relationships">
  <sheetPr codeName="Sheet13"/>
  <dimension ref="A1:AE103"/>
  <sheetViews>
    <sheetView showGridLines="0" showRowColHeaders="0" showZeros="0" workbookViewId="0" topLeftCell="A1">
      <pane xSplit="4" ySplit="5" topLeftCell="E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336" customWidth="1"/>
    <col min="2" max="3" width="3.125" style="336" customWidth="1"/>
    <col min="4" max="4" width="16.625" style="336" customWidth="1"/>
    <col min="5" max="5" width="3.125" style="336" customWidth="1"/>
    <col min="6" max="6" width="10.125" style="336" customWidth="1"/>
    <col min="7" max="7" width="3.625" style="336" customWidth="1"/>
    <col min="8" max="8" width="2.625" style="336" customWidth="1"/>
    <col min="9" max="9" width="3.625" style="336" customWidth="1"/>
    <col min="10" max="10" width="7.625" style="336" customWidth="1"/>
    <col min="11" max="11" width="5.625" style="336" customWidth="1"/>
    <col min="12" max="12" width="7.625" style="336" customWidth="1"/>
    <col min="13" max="28" width="9.125" style="336" customWidth="1"/>
    <col min="29" max="30" width="4.625" style="336" customWidth="1"/>
    <col min="31" max="31" width="14.125" style="336" customWidth="1"/>
    <col min="32" max="16384" width="11.00390625" style="336" customWidth="1"/>
  </cols>
  <sheetData>
    <row r="1" ht="33" customHeight="1">
      <c r="A1" s="335" t="s">
        <v>277</v>
      </c>
    </row>
    <row r="2" spans="2:31" ht="16.5" customHeight="1" thickBot="1">
      <c r="B2" s="337" t="s">
        <v>349</v>
      </c>
      <c r="AE2" s="338" t="s">
        <v>258</v>
      </c>
    </row>
    <row r="3" spans="2:31" ht="15" customHeight="1">
      <c r="B3" s="856" t="s">
        <v>297</v>
      </c>
      <c r="C3" s="849"/>
      <c r="D3" s="857"/>
      <c r="E3" s="796" t="s">
        <v>317</v>
      </c>
      <c r="F3" s="864" t="s">
        <v>298</v>
      </c>
      <c r="G3" s="865" t="s">
        <v>318</v>
      </c>
      <c r="H3" s="849"/>
      <c r="I3" s="857"/>
      <c r="J3" s="793" t="s">
        <v>457</v>
      </c>
      <c r="K3" s="864" t="s">
        <v>316</v>
      </c>
      <c r="L3" s="341"/>
      <c r="M3" s="340"/>
      <c r="N3" s="820" t="s">
        <v>310</v>
      </c>
      <c r="O3" s="850"/>
      <c r="P3" s="850"/>
      <c r="Q3" s="850"/>
      <c r="R3" s="850"/>
      <c r="S3" s="850"/>
      <c r="T3" s="339"/>
      <c r="U3" s="340"/>
      <c r="V3" s="820" t="s">
        <v>311</v>
      </c>
      <c r="W3" s="850"/>
      <c r="X3" s="850"/>
      <c r="Y3" s="850"/>
      <c r="Z3" s="850"/>
      <c r="AA3" s="850"/>
      <c r="AB3" s="339"/>
      <c r="AC3" s="940" t="s">
        <v>296</v>
      </c>
      <c r="AD3" s="853"/>
      <c r="AE3" s="912" t="s">
        <v>322</v>
      </c>
    </row>
    <row r="4" spans="2:31" ht="15" customHeight="1">
      <c r="B4" s="858"/>
      <c r="C4" s="859"/>
      <c r="D4" s="860"/>
      <c r="E4" s="797"/>
      <c r="F4" s="794"/>
      <c r="G4" s="866"/>
      <c r="H4" s="859"/>
      <c r="I4" s="860"/>
      <c r="J4" s="794"/>
      <c r="K4" s="794"/>
      <c r="L4" s="342"/>
      <c r="M4" s="343"/>
      <c r="N4" s="851"/>
      <c r="O4" s="851"/>
      <c r="P4" s="851"/>
      <c r="Q4" s="851"/>
      <c r="R4" s="851"/>
      <c r="S4" s="851"/>
      <c r="T4" s="344"/>
      <c r="U4" s="343"/>
      <c r="V4" s="851"/>
      <c r="W4" s="851"/>
      <c r="X4" s="851"/>
      <c r="Y4" s="851"/>
      <c r="Z4" s="851"/>
      <c r="AA4" s="851"/>
      <c r="AB4" s="344"/>
      <c r="AC4" s="854"/>
      <c r="AD4" s="855"/>
      <c r="AE4" s="913"/>
    </row>
    <row r="5" spans="2:31" ht="15" customHeight="1">
      <c r="B5" s="861"/>
      <c r="C5" s="862"/>
      <c r="D5" s="863"/>
      <c r="E5" s="798"/>
      <c r="F5" s="795"/>
      <c r="G5" s="867" t="s">
        <v>319</v>
      </c>
      <c r="H5" s="868"/>
      <c r="I5" s="869"/>
      <c r="J5" s="795"/>
      <c r="K5" s="795"/>
      <c r="L5" s="345"/>
      <c r="M5" s="312" t="str">
        <f>+WIDECHAR(VALUE('表紙'!$M$1)-3)&amp;"年"</f>
        <v>１７年</v>
      </c>
      <c r="N5" s="313" t="str">
        <f>+WIDECHAR(VALUE('表紙'!$M$1)-2)&amp;"年"</f>
        <v>１８年</v>
      </c>
      <c r="O5" s="313" t="str">
        <f>+WIDECHAR(VALUE('表紙'!$M$1)-1)&amp;"年"</f>
        <v>１９年</v>
      </c>
      <c r="P5" s="313" t="str">
        <f>+WIDECHAR(VALUE('表紙'!$M$1))&amp;"年"</f>
        <v>２０年</v>
      </c>
      <c r="Q5" s="313" t="str">
        <f>+WIDECHAR(VALUE('表紙'!$M$1)+1)&amp;"年"</f>
        <v>２１年</v>
      </c>
      <c r="R5" s="313" t="str">
        <f>+WIDECHAR(VALUE('表紙'!$M$1)+2)&amp;"年"</f>
        <v>２２年</v>
      </c>
      <c r="S5" s="313" t="str">
        <f>+WIDECHAR(VALUE('表紙'!$M$1)+3)&amp;"年"</f>
        <v>２３年</v>
      </c>
      <c r="T5" s="313" t="str">
        <f>+WIDECHAR(VALUE('表紙'!$M$1)+4)&amp;"年"</f>
        <v>２４年</v>
      </c>
      <c r="U5" s="399" t="str">
        <f>+WIDECHAR(VALUE('表紙'!$M$1)-3)&amp;"年末"</f>
        <v>１７年末</v>
      </c>
      <c r="V5" s="399" t="str">
        <f>+WIDECHAR(VALUE('表紙'!$M$1)-2)&amp;"年末"</f>
        <v>１８年末</v>
      </c>
      <c r="W5" s="399" t="str">
        <f>+WIDECHAR(VALUE('表紙'!$M$1)-1)&amp;"年末"</f>
        <v>１９年末</v>
      </c>
      <c r="X5" s="399" t="str">
        <f>+WIDECHAR(VALUE('表紙'!$M$1))&amp;"年末"</f>
        <v>２０年末</v>
      </c>
      <c r="Y5" s="399" t="str">
        <f>+WIDECHAR(VALUE('表紙'!$M$1)+1)&amp;"年末"</f>
        <v>２１年末</v>
      </c>
      <c r="Z5" s="399" t="str">
        <f>+WIDECHAR(VALUE('表紙'!$M$1)+2)&amp;"年末"</f>
        <v>２２年末</v>
      </c>
      <c r="AA5" s="399" t="str">
        <f>+WIDECHAR(VALUE('表紙'!$M$1)+3)&amp;"年末"</f>
        <v>２３年末</v>
      </c>
      <c r="AB5" s="399" t="str">
        <f>+WIDECHAR(VALUE('表紙'!$M$1)+4)&amp;"年末"</f>
        <v>２４年末</v>
      </c>
      <c r="AC5" s="453" t="s">
        <v>312</v>
      </c>
      <c r="AD5" s="454" t="s">
        <v>300</v>
      </c>
      <c r="AE5" s="914"/>
    </row>
    <row r="6" spans="2:31" ht="15" customHeight="1">
      <c r="B6" s="316"/>
      <c r="C6" s="786" t="s">
        <v>303</v>
      </c>
      <c r="D6" s="933"/>
      <c r="E6" s="929"/>
      <c r="F6" s="821"/>
      <c r="G6" s="581"/>
      <c r="H6" s="903" t="s">
        <v>301</v>
      </c>
      <c r="I6" s="583"/>
      <c r="J6" s="584"/>
      <c r="K6" s="585"/>
      <c r="L6" s="318" t="s">
        <v>207</v>
      </c>
      <c r="M6" s="466"/>
      <c r="N6" s="466"/>
      <c r="O6" s="466"/>
      <c r="P6" s="466"/>
      <c r="Q6" s="466"/>
      <c r="R6" s="466"/>
      <c r="S6" s="466"/>
      <c r="T6" s="466"/>
      <c r="U6" s="881"/>
      <c r="V6" s="881"/>
      <c r="W6" s="881"/>
      <c r="X6" s="881"/>
      <c r="Y6" s="881"/>
      <c r="Z6" s="881"/>
      <c r="AA6" s="881"/>
      <c r="AB6" s="881"/>
      <c r="AC6" s="899"/>
      <c r="AD6" s="899"/>
      <c r="AE6" s="908"/>
    </row>
    <row r="7" spans="2:31" ht="15" customHeight="1">
      <c r="B7" s="316"/>
      <c r="C7" s="787"/>
      <c r="D7" s="934"/>
      <c r="E7" s="930"/>
      <c r="F7" s="822"/>
      <c r="G7" s="582"/>
      <c r="H7" s="904"/>
      <c r="I7" s="586"/>
      <c r="J7" s="587"/>
      <c r="K7" s="588"/>
      <c r="L7" s="319" t="s">
        <v>302</v>
      </c>
      <c r="M7" s="467"/>
      <c r="N7" s="467"/>
      <c r="O7" s="467"/>
      <c r="P7" s="467"/>
      <c r="Q7" s="467"/>
      <c r="R7" s="467"/>
      <c r="S7" s="467"/>
      <c r="T7" s="467"/>
      <c r="U7" s="882"/>
      <c r="V7" s="882"/>
      <c r="W7" s="882"/>
      <c r="X7" s="882"/>
      <c r="Y7" s="882"/>
      <c r="Z7" s="882"/>
      <c r="AA7" s="882"/>
      <c r="AB7" s="882"/>
      <c r="AC7" s="900"/>
      <c r="AD7" s="900"/>
      <c r="AE7" s="909"/>
    </row>
    <row r="8" spans="2:31" ht="15" customHeight="1">
      <c r="B8" s="316"/>
      <c r="C8" s="787"/>
      <c r="D8" s="933"/>
      <c r="E8" s="929"/>
      <c r="F8" s="821"/>
      <c r="G8" s="581"/>
      <c r="H8" s="903" t="s">
        <v>301</v>
      </c>
      <c r="I8" s="583"/>
      <c r="J8" s="584"/>
      <c r="K8" s="585"/>
      <c r="L8" s="318" t="s">
        <v>207</v>
      </c>
      <c r="M8" s="466"/>
      <c r="N8" s="466"/>
      <c r="O8" s="466"/>
      <c r="P8" s="466"/>
      <c r="Q8" s="466"/>
      <c r="R8" s="466"/>
      <c r="S8" s="466"/>
      <c r="T8" s="466"/>
      <c r="U8" s="881"/>
      <c r="V8" s="881"/>
      <c r="W8" s="881"/>
      <c r="X8" s="881"/>
      <c r="Y8" s="881"/>
      <c r="Z8" s="881"/>
      <c r="AA8" s="881"/>
      <c r="AB8" s="881"/>
      <c r="AC8" s="899"/>
      <c r="AD8" s="899"/>
      <c r="AE8" s="908"/>
    </row>
    <row r="9" spans="2:31" ht="15" customHeight="1">
      <c r="B9" s="316"/>
      <c r="C9" s="787"/>
      <c r="D9" s="934"/>
      <c r="E9" s="930"/>
      <c r="F9" s="822"/>
      <c r="G9" s="582"/>
      <c r="H9" s="904"/>
      <c r="I9" s="586"/>
      <c r="J9" s="587"/>
      <c r="K9" s="588"/>
      <c r="L9" s="319" t="s">
        <v>302</v>
      </c>
      <c r="M9" s="467"/>
      <c r="N9" s="467"/>
      <c r="O9" s="467"/>
      <c r="P9" s="467"/>
      <c r="Q9" s="467"/>
      <c r="R9" s="467"/>
      <c r="S9" s="467"/>
      <c r="T9" s="467"/>
      <c r="U9" s="882"/>
      <c r="V9" s="882"/>
      <c r="W9" s="882"/>
      <c r="X9" s="882"/>
      <c r="Y9" s="882"/>
      <c r="Z9" s="882"/>
      <c r="AA9" s="882"/>
      <c r="AB9" s="882"/>
      <c r="AC9" s="900"/>
      <c r="AD9" s="900"/>
      <c r="AE9" s="909"/>
    </row>
    <row r="10" spans="2:31" ht="15" customHeight="1">
      <c r="B10" s="316"/>
      <c r="C10" s="787"/>
      <c r="D10" s="933"/>
      <c r="E10" s="929"/>
      <c r="F10" s="821"/>
      <c r="G10" s="581"/>
      <c r="H10" s="903" t="s">
        <v>301</v>
      </c>
      <c r="I10" s="583"/>
      <c r="J10" s="584"/>
      <c r="K10" s="585"/>
      <c r="L10" s="318" t="s">
        <v>207</v>
      </c>
      <c r="M10" s="466"/>
      <c r="N10" s="466"/>
      <c r="O10" s="466"/>
      <c r="P10" s="466"/>
      <c r="Q10" s="466"/>
      <c r="R10" s="466"/>
      <c r="S10" s="466"/>
      <c r="T10" s="466"/>
      <c r="U10" s="881"/>
      <c r="V10" s="881"/>
      <c r="W10" s="881"/>
      <c r="X10" s="881"/>
      <c r="Y10" s="881"/>
      <c r="Z10" s="881"/>
      <c r="AA10" s="881"/>
      <c r="AB10" s="881"/>
      <c r="AC10" s="899"/>
      <c r="AD10" s="899"/>
      <c r="AE10" s="908"/>
    </row>
    <row r="11" spans="2:31" ht="15" customHeight="1">
      <c r="B11" s="316"/>
      <c r="C11" s="787"/>
      <c r="D11" s="934"/>
      <c r="E11" s="930"/>
      <c r="F11" s="822"/>
      <c r="G11" s="582"/>
      <c r="H11" s="904"/>
      <c r="I11" s="586"/>
      <c r="J11" s="587"/>
      <c r="K11" s="588"/>
      <c r="L11" s="319" t="s">
        <v>302</v>
      </c>
      <c r="M11" s="467"/>
      <c r="N11" s="467"/>
      <c r="O11" s="467"/>
      <c r="P11" s="467"/>
      <c r="Q11" s="467"/>
      <c r="R11" s="467"/>
      <c r="S11" s="467"/>
      <c r="T11" s="467"/>
      <c r="U11" s="882"/>
      <c r="V11" s="882"/>
      <c r="W11" s="882"/>
      <c r="X11" s="882"/>
      <c r="Y11" s="882"/>
      <c r="Z11" s="882"/>
      <c r="AA11" s="882"/>
      <c r="AB11" s="882"/>
      <c r="AC11" s="900"/>
      <c r="AD11" s="900"/>
      <c r="AE11" s="909"/>
    </row>
    <row r="12" spans="2:31" ht="15" customHeight="1">
      <c r="B12" s="316"/>
      <c r="C12" s="787"/>
      <c r="D12" s="933"/>
      <c r="E12" s="929"/>
      <c r="F12" s="821"/>
      <c r="G12" s="581"/>
      <c r="H12" s="903" t="s">
        <v>301</v>
      </c>
      <c r="I12" s="583"/>
      <c r="J12" s="584"/>
      <c r="K12" s="585"/>
      <c r="L12" s="318" t="s">
        <v>207</v>
      </c>
      <c r="M12" s="466"/>
      <c r="N12" s="466"/>
      <c r="O12" s="466"/>
      <c r="P12" s="466"/>
      <c r="Q12" s="466"/>
      <c r="R12" s="466"/>
      <c r="S12" s="466"/>
      <c r="T12" s="466"/>
      <c r="U12" s="881"/>
      <c r="V12" s="881"/>
      <c r="W12" s="881"/>
      <c r="X12" s="881"/>
      <c r="Y12" s="881"/>
      <c r="Z12" s="881"/>
      <c r="AA12" s="881"/>
      <c r="AB12" s="881"/>
      <c r="AC12" s="899"/>
      <c r="AD12" s="899"/>
      <c r="AE12" s="908"/>
    </row>
    <row r="13" spans="2:31" ht="15" customHeight="1">
      <c r="B13" s="316"/>
      <c r="C13" s="787"/>
      <c r="D13" s="934"/>
      <c r="E13" s="930"/>
      <c r="F13" s="822"/>
      <c r="G13" s="582"/>
      <c r="H13" s="904"/>
      <c r="I13" s="586"/>
      <c r="J13" s="587"/>
      <c r="K13" s="588"/>
      <c r="L13" s="319" t="s">
        <v>302</v>
      </c>
      <c r="M13" s="467"/>
      <c r="N13" s="467"/>
      <c r="O13" s="467"/>
      <c r="P13" s="467"/>
      <c r="Q13" s="467"/>
      <c r="R13" s="467"/>
      <c r="S13" s="467"/>
      <c r="T13" s="467"/>
      <c r="U13" s="882"/>
      <c r="V13" s="882"/>
      <c r="W13" s="882"/>
      <c r="X13" s="882"/>
      <c r="Y13" s="882"/>
      <c r="Z13" s="882"/>
      <c r="AA13" s="882"/>
      <c r="AB13" s="882"/>
      <c r="AC13" s="900"/>
      <c r="AD13" s="900"/>
      <c r="AE13" s="909"/>
    </row>
    <row r="14" spans="2:31" ht="15" customHeight="1">
      <c r="B14" s="316"/>
      <c r="C14" s="787"/>
      <c r="D14" s="933"/>
      <c r="E14" s="929"/>
      <c r="F14" s="821"/>
      <c r="G14" s="581"/>
      <c r="H14" s="903" t="s">
        <v>301</v>
      </c>
      <c r="I14" s="583"/>
      <c r="J14" s="584"/>
      <c r="K14" s="585"/>
      <c r="L14" s="318" t="s">
        <v>207</v>
      </c>
      <c r="M14" s="466"/>
      <c r="N14" s="466"/>
      <c r="O14" s="466"/>
      <c r="P14" s="466"/>
      <c r="Q14" s="466"/>
      <c r="R14" s="466"/>
      <c r="S14" s="466"/>
      <c r="T14" s="466"/>
      <c r="U14" s="881"/>
      <c r="V14" s="881"/>
      <c r="W14" s="881"/>
      <c r="X14" s="881"/>
      <c r="Y14" s="881"/>
      <c r="Z14" s="881"/>
      <c r="AA14" s="881"/>
      <c r="AB14" s="881"/>
      <c r="AC14" s="899"/>
      <c r="AD14" s="899"/>
      <c r="AE14" s="908"/>
    </row>
    <row r="15" spans="2:31" ht="15" customHeight="1">
      <c r="B15" s="316"/>
      <c r="C15" s="787"/>
      <c r="D15" s="934"/>
      <c r="E15" s="930"/>
      <c r="F15" s="822"/>
      <c r="G15" s="582"/>
      <c r="H15" s="904"/>
      <c r="I15" s="586"/>
      <c r="J15" s="587"/>
      <c r="K15" s="588"/>
      <c r="L15" s="319" t="s">
        <v>302</v>
      </c>
      <c r="M15" s="467"/>
      <c r="N15" s="467"/>
      <c r="O15" s="467"/>
      <c r="P15" s="467"/>
      <c r="Q15" s="467"/>
      <c r="R15" s="467"/>
      <c r="S15" s="467"/>
      <c r="T15" s="467"/>
      <c r="U15" s="882"/>
      <c r="V15" s="882"/>
      <c r="W15" s="882"/>
      <c r="X15" s="882"/>
      <c r="Y15" s="882"/>
      <c r="Z15" s="882"/>
      <c r="AA15" s="882"/>
      <c r="AB15" s="882"/>
      <c r="AC15" s="900"/>
      <c r="AD15" s="900"/>
      <c r="AE15" s="909"/>
    </row>
    <row r="16" spans="2:31" ht="15" customHeight="1">
      <c r="B16" s="847" t="s">
        <v>458</v>
      </c>
      <c r="C16" s="787"/>
      <c r="D16" s="838" t="s">
        <v>443</v>
      </c>
      <c r="E16" s="929"/>
      <c r="F16" s="821">
        <f>SUM(F6:F15)</f>
        <v>0</v>
      </c>
      <c r="G16" s="931"/>
      <c r="H16" s="803"/>
      <c r="I16" s="927"/>
      <c r="J16" s="807"/>
      <c r="K16" s="799"/>
      <c r="L16" s="318" t="s">
        <v>207</v>
      </c>
      <c r="M16" s="468">
        <f>SUM(M6,M8,M10,M12,M14)</f>
        <v>0</v>
      </c>
      <c r="N16" s="468">
        <f aca="true" t="shared" si="0" ref="N16:T17">SUM(N6,N8,N10,N12,N14)</f>
        <v>0</v>
      </c>
      <c r="O16" s="468">
        <f t="shared" si="0"/>
        <v>0</v>
      </c>
      <c r="P16" s="468">
        <f t="shared" si="0"/>
        <v>0</v>
      </c>
      <c r="Q16" s="468">
        <f t="shared" si="0"/>
        <v>0</v>
      </c>
      <c r="R16" s="468">
        <f t="shared" si="0"/>
        <v>0</v>
      </c>
      <c r="S16" s="468">
        <f t="shared" si="0"/>
        <v>0</v>
      </c>
      <c r="T16" s="468">
        <f t="shared" si="0"/>
        <v>0</v>
      </c>
      <c r="U16" s="881">
        <f>SUM(U6:U15)</f>
        <v>0</v>
      </c>
      <c r="V16" s="881">
        <f aca="true" t="shared" si="1" ref="V16:AB16">SUM(V6:V15)</f>
        <v>0</v>
      </c>
      <c r="W16" s="881">
        <f t="shared" si="1"/>
        <v>0</v>
      </c>
      <c r="X16" s="881"/>
      <c r="Y16" s="881">
        <f t="shared" si="1"/>
        <v>0</v>
      </c>
      <c r="Z16" s="881">
        <f t="shared" si="1"/>
        <v>0</v>
      </c>
      <c r="AA16" s="881">
        <f t="shared" si="1"/>
        <v>0</v>
      </c>
      <c r="AB16" s="881">
        <f t="shared" si="1"/>
        <v>0</v>
      </c>
      <c r="AC16" s="899"/>
      <c r="AD16" s="899"/>
      <c r="AE16" s="908"/>
    </row>
    <row r="17" spans="2:31" ht="15" customHeight="1">
      <c r="B17" s="847"/>
      <c r="C17" s="788"/>
      <c r="D17" s="839"/>
      <c r="E17" s="930"/>
      <c r="F17" s="822"/>
      <c r="G17" s="932"/>
      <c r="H17" s="804"/>
      <c r="I17" s="928"/>
      <c r="J17" s="808"/>
      <c r="K17" s="800"/>
      <c r="L17" s="319" t="s">
        <v>302</v>
      </c>
      <c r="M17" s="469">
        <f>SUM(M7,M9,M11,M13,M15)</f>
        <v>0</v>
      </c>
      <c r="N17" s="469">
        <f t="shared" si="0"/>
        <v>0</v>
      </c>
      <c r="O17" s="469">
        <f t="shared" si="0"/>
        <v>0</v>
      </c>
      <c r="P17" s="469">
        <f t="shared" si="0"/>
        <v>0</v>
      </c>
      <c r="Q17" s="469">
        <f t="shared" si="0"/>
        <v>0</v>
      </c>
      <c r="R17" s="469">
        <f t="shared" si="0"/>
        <v>0</v>
      </c>
      <c r="S17" s="469">
        <f t="shared" si="0"/>
        <v>0</v>
      </c>
      <c r="T17" s="469">
        <f t="shared" si="0"/>
        <v>0</v>
      </c>
      <c r="U17" s="882"/>
      <c r="V17" s="882"/>
      <c r="W17" s="882"/>
      <c r="X17" s="882"/>
      <c r="Y17" s="882"/>
      <c r="Z17" s="882"/>
      <c r="AA17" s="882"/>
      <c r="AB17" s="882"/>
      <c r="AC17" s="900"/>
      <c r="AD17" s="900"/>
      <c r="AE17" s="909"/>
    </row>
    <row r="18" spans="2:31" ht="15" customHeight="1">
      <c r="B18" s="847"/>
      <c r="C18" s="786" t="s">
        <v>462</v>
      </c>
      <c r="D18" s="933"/>
      <c r="E18" s="929"/>
      <c r="F18" s="821"/>
      <c r="G18" s="581"/>
      <c r="H18" s="903" t="s">
        <v>301</v>
      </c>
      <c r="I18" s="583"/>
      <c r="J18" s="584"/>
      <c r="K18" s="585"/>
      <c r="L18" s="318" t="s">
        <v>207</v>
      </c>
      <c r="M18" s="466"/>
      <c r="N18" s="466"/>
      <c r="O18" s="466"/>
      <c r="P18" s="466"/>
      <c r="Q18" s="466"/>
      <c r="R18" s="466"/>
      <c r="S18" s="466"/>
      <c r="T18" s="466"/>
      <c r="U18" s="881"/>
      <c r="V18" s="881"/>
      <c r="W18" s="881"/>
      <c r="X18" s="881"/>
      <c r="Y18" s="881"/>
      <c r="Z18" s="881"/>
      <c r="AA18" s="881"/>
      <c r="AB18" s="881"/>
      <c r="AC18" s="899"/>
      <c r="AD18" s="899"/>
      <c r="AE18" s="908"/>
    </row>
    <row r="19" spans="2:31" ht="15" customHeight="1">
      <c r="B19" s="847"/>
      <c r="C19" s="787"/>
      <c r="D19" s="934"/>
      <c r="E19" s="930"/>
      <c r="F19" s="822"/>
      <c r="G19" s="582"/>
      <c r="H19" s="904"/>
      <c r="I19" s="586"/>
      <c r="J19" s="587"/>
      <c r="K19" s="588"/>
      <c r="L19" s="319" t="s">
        <v>302</v>
      </c>
      <c r="M19" s="467"/>
      <c r="N19" s="467"/>
      <c r="O19" s="467"/>
      <c r="P19" s="467"/>
      <c r="Q19" s="467"/>
      <c r="R19" s="467"/>
      <c r="S19" s="467"/>
      <c r="T19" s="467"/>
      <c r="U19" s="882"/>
      <c r="V19" s="882"/>
      <c r="W19" s="882"/>
      <c r="X19" s="882"/>
      <c r="Y19" s="882"/>
      <c r="Z19" s="882"/>
      <c r="AA19" s="882"/>
      <c r="AB19" s="882"/>
      <c r="AC19" s="900"/>
      <c r="AD19" s="900"/>
      <c r="AE19" s="909"/>
    </row>
    <row r="20" spans="2:31" ht="15" customHeight="1">
      <c r="B20" s="847"/>
      <c r="C20" s="787"/>
      <c r="D20" s="933"/>
      <c r="E20" s="929"/>
      <c r="F20" s="821"/>
      <c r="G20" s="581"/>
      <c r="H20" s="903" t="s">
        <v>301</v>
      </c>
      <c r="I20" s="583"/>
      <c r="J20" s="584"/>
      <c r="K20" s="585"/>
      <c r="L20" s="318" t="s">
        <v>207</v>
      </c>
      <c r="M20" s="466"/>
      <c r="N20" s="466"/>
      <c r="O20" s="466"/>
      <c r="P20" s="466"/>
      <c r="Q20" s="466"/>
      <c r="R20" s="466"/>
      <c r="S20" s="466"/>
      <c r="T20" s="466"/>
      <c r="U20" s="881"/>
      <c r="V20" s="881"/>
      <c r="W20" s="881"/>
      <c r="X20" s="881"/>
      <c r="Y20" s="881"/>
      <c r="Z20" s="881"/>
      <c r="AA20" s="881"/>
      <c r="AB20" s="881"/>
      <c r="AC20" s="899"/>
      <c r="AD20" s="899"/>
      <c r="AE20" s="908"/>
    </row>
    <row r="21" spans="2:31" ht="15" customHeight="1">
      <c r="B21" s="847"/>
      <c r="C21" s="787"/>
      <c r="D21" s="934"/>
      <c r="E21" s="930"/>
      <c r="F21" s="822"/>
      <c r="G21" s="582"/>
      <c r="H21" s="904"/>
      <c r="I21" s="586"/>
      <c r="J21" s="587"/>
      <c r="K21" s="588"/>
      <c r="L21" s="319" t="s">
        <v>302</v>
      </c>
      <c r="M21" s="467"/>
      <c r="N21" s="467"/>
      <c r="O21" s="467"/>
      <c r="P21" s="467"/>
      <c r="Q21" s="467"/>
      <c r="R21" s="467"/>
      <c r="S21" s="467"/>
      <c r="T21" s="467"/>
      <c r="U21" s="882"/>
      <c r="V21" s="882"/>
      <c r="W21" s="882"/>
      <c r="X21" s="882"/>
      <c r="Y21" s="882"/>
      <c r="Z21" s="882"/>
      <c r="AA21" s="882"/>
      <c r="AB21" s="882"/>
      <c r="AC21" s="900"/>
      <c r="AD21" s="900"/>
      <c r="AE21" s="909"/>
    </row>
    <row r="22" spans="2:31" ht="15" customHeight="1">
      <c r="B22" s="847"/>
      <c r="C22" s="787"/>
      <c r="D22" s="933"/>
      <c r="E22" s="929"/>
      <c r="F22" s="821"/>
      <c r="G22" s="581"/>
      <c r="H22" s="903" t="s">
        <v>301</v>
      </c>
      <c r="I22" s="583"/>
      <c r="J22" s="584"/>
      <c r="K22" s="585"/>
      <c r="L22" s="318" t="s">
        <v>207</v>
      </c>
      <c r="M22" s="466"/>
      <c r="N22" s="466"/>
      <c r="O22" s="466"/>
      <c r="P22" s="466"/>
      <c r="Q22" s="466"/>
      <c r="R22" s="466"/>
      <c r="S22" s="466"/>
      <c r="T22" s="466"/>
      <c r="U22" s="881"/>
      <c r="V22" s="881"/>
      <c r="W22" s="881"/>
      <c r="X22" s="881"/>
      <c r="Y22" s="881"/>
      <c r="Z22" s="881"/>
      <c r="AA22" s="881"/>
      <c r="AB22" s="881"/>
      <c r="AC22" s="899"/>
      <c r="AD22" s="899"/>
      <c r="AE22" s="908"/>
    </row>
    <row r="23" spans="2:31" ht="15" customHeight="1">
      <c r="B23" s="847"/>
      <c r="C23" s="787"/>
      <c r="D23" s="934"/>
      <c r="E23" s="930"/>
      <c r="F23" s="822"/>
      <c r="G23" s="582"/>
      <c r="H23" s="904"/>
      <c r="I23" s="586"/>
      <c r="J23" s="587"/>
      <c r="K23" s="588"/>
      <c r="L23" s="319" t="s">
        <v>302</v>
      </c>
      <c r="M23" s="467"/>
      <c r="N23" s="467"/>
      <c r="O23" s="467"/>
      <c r="P23" s="467"/>
      <c r="Q23" s="467"/>
      <c r="R23" s="467"/>
      <c r="S23" s="467"/>
      <c r="T23" s="467"/>
      <c r="U23" s="882"/>
      <c r="V23" s="882"/>
      <c r="W23" s="882"/>
      <c r="X23" s="882"/>
      <c r="Y23" s="882"/>
      <c r="Z23" s="882"/>
      <c r="AA23" s="882"/>
      <c r="AB23" s="882"/>
      <c r="AC23" s="900"/>
      <c r="AD23" s="900"/>
      <c r="AE23" s="909"/>
    </row>
    <row r="24" spans="2:31" ht="15" customHeight="1">
      <c r="B24" s="847"/>
      <c r="C24" s="787"/>
      <c r="D24" s="933"/>
      <c r="E24" s="929"/>
      <c r="F24" s="821"/>
      <c r="G24" s="581"/>
      <c r="H24" s="903" t="s">
        <v>301</v>
      </c>
      <c r="I24" s="583"/>
      <c r="J24" s="584"/>
      <c r="K24" s="585"/>
      <c r="L24" s="318" t="s">
        <v>207</v>
      </c>
      <c r="M24" s="466"/>
      <c r="N24" s="466"/>
      <c r="O24" s="466"/>
      <c r="P24" s="466"/>
      <c r="Q24" s="466"/>
      <c r="R24" s="466"/>
      <c r="S24" s="466"/>
      <c r="T24" s="466"/>
      <c r="U24" s="881"/>
      <c r="V24" s="881"/>
      <c r="W24" s="881"/>
      <c r="X24" s="881"/>
      <c r="Y24" s="881"/>
      <c r="Z24" s="881"/>
      <c r="AA24" s="881"/>
      <c r="AB24" s="881"/>
      <c r="AC24" s="899"/>
      <c r="AD24" s="899"/>
      <c r="AE24" s="908"/>
    </row>
    <row r="25" spans="2:31" ht="15" customHeight="1">
      <c r="B25" s="847"/>
      <c r="C25" s="787"/>
      <c r="D25" s="934"/>
      <c r="E25" s="930"/>
      <c r="F25" s="822"/>
      <c r="G25" s="582"/>
      <c r="H25" s="904"/>
      <c r="I25" s="586"/>
      <c r="J25" s="587"/>
      <c r="K25" s="588"/>
      <c r="L25" s="319" t="s">
        <v>302</v>
      </c>
      <c r="M25" s="467"/>
      <c r="N25" s="467"/>
      <c r="O25" s="467"/>
      <c r="P25" s="467"/>
      <c r="Q25" s="467"/>
      <c r="R25" s="467"/>
      <c r="S25" s="467"/>
      <c r="T25" s="467"/>
      <c r="U25" s="882"/>
      <c r="V25" s="882"/>
      <c r="W25" s="882"/>
      <c r="X25" s="882"/>
      <c r="Y25" s="882"/>
      <c r="Z25" s="882"/>
      <c r="AA25" s="882"/>
      <c r="AB25" s="882"/>
      <c r="AC25" s="900"/>
      <c r="AD25" s="900"/>
      <c r="AE25" s="909"/>
    </row>
    <row r="26" spans="2:31" ht="15" customHeight="1">
      <c r="B26" s="847"/>
      <c r="C26" s="787"/>
      <c r="D26" s="838" t="s">
        <v>443</v>
      </c>
      <c r="E26" s="929"/>
      <c r="F26" s="821">
        <f>SUM(F18:F25)</f>
        <v>0</v>
      </c>
      <c r="G26" s="931"/>
      <c r="H26" s="803"/>
      <c r="I26" s="927"/>
      <c r="J26" s="807"/>
      <c r="K26" s="799"/>
      <c r="L26" s="318" t="s">
        <v>207</v>
      </c>
      <c r="M26" s="470">
        <f>SUM(M18,M20,M22,M24)</f>
        <v>0</v>
      </c>
      <c r="N26" s="471">
        <f aca="true" t="shared" si="2" ref="N26:T27">SUM(N18,N20,N22,N24)</f>
        <v>0</v>
      </c>
      <c r="O26" s="472">
        <f t="shared" si="2"/>
        <v>0</v>
      </c>
      <c r="P26" s="472">
        <f t="shared" si="2"/>
        <v>0</v>
      </c>
      <c r="Q26" s="472">
        <f t="shared" si="2"/>
        <v>0</v>
      </c>
      <c r="R26" s="472">
        <f t="shared" si="2"/>
        <v>0</v>
      </c>
      <c r="S26" s="472">
        <f t="shared" si="2"/>
        <v>0</v>
      </c>
      <c r="T26" s="472">
        <f t="shared" si="2"/>
        <v>0</v>
      </c>
      <c r="U26" s="881">
        <f>SUM(U18:U25)</f>
        <v>0</v>
      </c>
      <c r="V26" s="881">
        <f aca="true" t="shared" si="3" ref="V26:AB26">SUM(V18:V25)</f>
        <v>0</v>
      </c>
      <c r="W26" s="881">
        <f t="shared" si="3"/>
        <v>0</v>
      </c>
      <c r="X26" s="881">
        <f t="shared" si="3"/>
        <v>0</v>
      </c>
      <c r="Y26" s="881">
        <f t="shared" si="3"/>
        <v>0</v>
      </c>
      <c r="Z26" s="881">
        <f t="shared" si="3"/>
        <v>0</v>
      </c>
      <c r="AA26" s="881">
        <f t="shared" si="3"/>
        <v>0</v>
      </c>
      <c r="AB26" s="881">
        <f t="shared" si="3"/>
        <v>0</v>
      </c>
      <c r="AC26" s="899"/>
      <c r="AD26" s="899"/>
      <c r="AE26" s="908"/>
    </row>
    <row r="27" spans="2:31" ht="15" customHeight="1">
      <c r="B27" s="847"/>
      <c r="C27" s="788"/>
      <c r="D27" s="839"/>
      <c r="E27" s="930"/>
      <c r="F27" s="822"/>
      <c r="G27" s="932"/>
      <c r="H27" s="804"/>
      <c r="I27" s="928"/>
      <c r="J27" s="808"/>
      <c r="K27" s="800"/>
      <c r="L27" s="319" t="s">
        <v>302</v>
      </c>
      <c r="M27" s="473">
        <f>SUM(M19,M21,M23,M25)</f>
        <v>0</v>
      </c>
      <c r="N27" s="469">
        <f t="shared" si="2"/>
        <v>0</v>
      </c>
      <c r="O27" s="474">
        <f t="shared" si="2"/>
        <v>0</v>
      </c>
      <c r="P27" s="474">
        <f t="shared" si="2"/>
        <v>0</v>
      </c>
      <c r="Q27" s="474">
        <f t="shared" si="2"/>
        <v>0</v>
      </c>
      <c r="R27" s="474">
        <f t="shared" si="2"/>
        <v>0</v>
      </c>
      <c r="S27" s="474">
        <f t="shared" si="2"/>
        <v>0</v>
      </c>
      <c r="T27" s="474">
        <f t="shared" si="2"/>
        <v>0</v>
      </c>
      <c r="U27" s="882"/>
      <c r="V27" s="882"/>
      <c r="W27" s="882"/>
      <c r="X27" s="882"/>
      <c r="Y27" s="882"/>
      <c r="Z27" s="882"/>
      <c r="AA27" s="882"/>
      <c r="AB27" s="882"/>
      <c r="AC27" s="900"/>
      <c r="AD27" s="900"/>
      <c r="AE27" s="909"/>
    </row>
    <row r="28" spans="2:31" ht="15" customHeight="1">
      <c r="B28" s="847"/>
      <c r="C28" s="789" t="s">
        <v>304</v>
      </c>
      <c r="D28" s="933"/>
      <c r="E28" s="929"/>
      <c r="F28" s="821"/>
      <c r="G28" s="581"/>
      <c r="H28" s="903" t="s">
        <v>301</v>
      </c>
      <c r="I28" s="583"/>
      <c r="J28" s="584"/>
      <c r="K28" s="585"/>
      <c r="L28" s="318" t="s">
        <v>207</v>
      </c>
      <c r="M28" s="466"/>
      <c r="N28" s="466"/>
      <c r="O28" s="466"/>
      <c r="P28" s="466"/>
      <c r="Q28" s="466"/>
      <c r="R28" s="466"/>
      <c r="S28" s="466"/>
      <c r="T28" s="466"/>
      <c r="U28" s="881"/>
      <c r="V28" s="881"/>
      <c r="W28" s="881"/>
      <c r="X28" s="881"/>
      <c r="Y28" s="881"/>
      <c r="Z28" s="881"/>
      <c r="AA28" s="881"/>
      <c r="AB28" s="881"/>
      <c r="AC28" s="899"/>
      <c r="AD28" s="899"/>
      <c r="AE28" s="908"/>
    </row>
    <row r="29" spans="2:31" ht="15" customHeight="1">
      <c r="B29" s="847"/>
      <c r="C29" s="784"/>
      <c r="D29" s="934"/>
      <c r="E29" s="930"/>
      <c r="F29" s="822"/>
      <c r="G29" s="582"/>
      <c r="H29" s="904"/>
      <c r="I29" s="586"/>
      <c r="J29" s="587"/>
      <c r="K29" s="588"/>
      <c r="L29" s="319" t="s">
        <v>302</v>
      </c>
      <c r="M29" s="467"/>
      <c r="N29" s="467"/>
      <c r="O29" s="467"/>
      <c r="P29" s="467"/>
      <c r="Q29" s="467"/>
      <c r="R29" s="467"/>
      <c r="S29" s="467"/>
      <c r="T29" s="467"/>
      <c r="U29" s="882"/>
      <c r="V29" s="882"/>
      <c r="W29" s="882"/>
      <c r="X29" s="882"/>
      <c r="Y29" s="882"/>
      <c r="Z29" s="882"/>
      <c r="AA29" s="882"/>
      <c r="AB29" s="882"/>
      <c r="AC29" s="900"/>
      <c r="AD29" s="900"/>
      <c r="AE29" s="909"/>
    </row>
    <row r="30" spans="2:31" ht="15" customHeight="1">
      <c r="B30" s="847"/>
      <c r="C30" s="784"/>
      <c r="D30" s="933"/>
      <c r="E30" s="929"/>
      <c r="F30" s="821"/>
      <c r="G30" s="581"/>
      <c r="H30" s="903" t="s">
        <v>301</v>
      </c>
      <c r="I30" s="583"/>
      <c r="J30" s="584"/>
      <c r="K30" s="585"/>
      <c r="L30" s="318" t="s">
        <v>207</v>
      </c>
      <c r="M30" s="466"/>
      <c r="N30" s="466"/>
      <c r="O30" s="466"/>
      <c r="P30" s="466"/>
      <c r="Q30" s="466"/>
      <c r="R30" s="466"/>
      <c r="S30" s="466"/>
      <c r="T30" s="466"/>
      <c r="U30" s="881"/>
      <c r="V30" s="881"/>
      <c r="W30" s="881"/>
      <c r="X30" s="881"/>
      <c r="Y30" s="881"/>
      <c r="Z30" s="881"/>
      <c r="AA30" s="881"/>
      <c r="AB30" s="881"/>
      <c r="AC30" s="899"/>
      <c r="AD30" s="899"/>
      <c r="AE30" s="908"/>
    </row>
    <row r="31" spans="2:31" ht="15" customHeight="1">
      <c r="B31" s="847"/>
      <c r="C31" s="784"/>
      <c r="D31" s="934"/>
      <c r="E31" s="930"/>
      <c r="F31" s="822"/>
      <c r="G31" s="582"/>
      <c r="H31" s="904"/>
      <c r="I31" s="586"/>
      <c r="J31" s="587"/>
      <c r="K31" s="588"/>
      <c r="L31" s="319" t="s">
        <v>302</v>
      </c>
      <c r="M31" s="467"/>
      <c r="N31" s="467"/>
      <c r="O31" s="467"/>
      <c r="P31" s="467"/>
      <c r="Q31" s="467"/>
      <c r="R31" s="467"/>
      <c r="S31" s="467"/>
      <c r="T31" s="467"/>
      <c r="U31" s="882"/>
      <c r="V31" s="882"/>
      <c r="W31" s="882"/>
      <c r="X31" s="882"/>
      <c r="Y31" s="882"/>
      <c r="Z31" s="882"/>
      <c r="AA31" s="882"/>
      <c r="AB31" s="882"/>
      <c r="AC31" s="900"/>
      <c r="AD31" s="900"/>
      <c r="AE31" s="909"/>
    </row>
    <row r="32" spans="2:31" ht="15" customHeight="1">
      <c r="B32" s="847"/>
      <c r="C32" s="784"/>
      <c r="D32" s="933"/>
      <c r="E32" s="929"/>
      <c r="F32" s="821"/>
      <c r="G32" s="581"/>
      <c r="H32" s="903" t="s">
        <v>301</v>
      </c>
      <c r="I32" s="583"/>
      <c r="J32" s="584"/>
      <c r="K32" s="585"/>
      <c r="L32" s="318" t="s">
        <v>207</v>
      </c>
      <c r="M32" s="466"/>
      <c r="N32" s="466"/>
      <c r="O32" s="466"/>
      <c r="P32" s="466"/>
      <c r="Q32" s="466"/>
      <c r="R32" s="466"/>
      <c r="S32" s="466"/>
      <c r="T32" s="466"/>
      <c r="U32" s="881"/>
      <c r="V32" s="881"/>
      <c r="W32" s="881"/>
      <c r="X32" s="881"/>
      <c r="Y32" s="881"/>
      <c r="Z32" s="881"/>
      <c r="AA32" s="881"/>
      <c r="AB32" s="881"/>
      <c r="AC32" s="899"/>
      <c r="AD32" s="899"/>
      <c r="AE32" s="908"/>
    </row>
    <row r="33" spans="2:31" ht="15" customHeight="1">
      <c r="B33" s="847"/>
      <c r="C33" s="784"/>
      <c r="D33" s="934"/>
      <c r="E33" s="930"/>
      <c r="F33" s="822"/>
      <c r="G33" s="582"/>
      <c r="H33" s="904"/>
      <c r="I33" s="586"/>
      <c r="J33" s="587"/>
      <c r="K33" s="588"/>
      <c r="L33" s="319" t="s">
        <v>302</v>
      </c>
      <c r="M33" s="467"/>
      <c r="N33" s="467"/>
      <c r="O33" s="467"/>
      <c r="P33" s="467"/>
      <c r="Q33" s="467"/>
      <c r="R33" s="467"/>
      <c r="S33" s="467"/>
      <c r="T33" s="467"/>
      <c r="U33" s="882"/>
      <c r="V33" s="882"/>
      <c r="W33" s="882"/>
      <c r="X33" s="882"/>
      <c r="Y33" s="882"/>
      <c r="Z33" s="882"/>
      <c r="AA33" s="882"/>
      <c r="AB33" s="882"/>
      <c r="AC33" s="900"/>
      <c r="AD33" s="900"/>
      <c r="AE33" s="909"/>
    </row>
    <row r="34" spans="2:31" ht="15" customHeight="1">
      <c r="B34" s="847"/>
      <c r="C34" s="784"/>
      <c r="D34" s="933"/>
      <c r="E34" s="929"/>
      <c r="F34" s="821"/>
      <c r="G34" s="581"/>
      <c r="H34" s="903" t="s">
        <v>301</v>
      </c>
      <c r="I34" s="583"/>
      <c r="J34" s="584"/>
      <c r="K34" s="585"/>
      <c r="L34" s="318" t="s">
        <v>207</v>
      </c>
      <c r="M34" s="466"/>
      <c r="N34" s="466"/>
      <c r="O34" s="466"/>
      <c r="P34" s="466"/>
      <c r="Q34" s="466"/>
      <c r="R34" s="466"/>
      <c r="S34" s="466"/>
      <c r="T34" s="466"/>
      <c r="U34" s="881"/>
      <c r="V34" s="881"/>
      <c r="W34" s="881"/>
      <c r="X34" s="881"/>
      <c r="Y34" s="881"/>
      <c r="Z34" s="881"/>
      <c r="AA34" s="881"/>
      <c r="AB34" s="881"/>
      <c r="AC34" s="899"/>
      <c r="AD34" s="899"/>
      <c r="AE34" s="908"/>
    </row>
    <row r="35" spans="2:31" ht="15" customHeight="1">
      <c r="B35" s="847"/>
      <c r="C35" s="784"/>
      <c r="D35" s="934"/>
      <c r="E35" s="930"/>
      <c r="F35" s="822"/>
      <c r="G35" s="582"/>
      <c r="H35" s="904"/>
      <c r="I35" s="586"/>
      <c r="J35" s="587"/>
      <c r="K35" s="588"/>
      <c r="L35" s="319" t="s">
        <v>302</v>
      </c>
      <c r="M35" s="467"/>
      <c r="N35" s="467"/>
      <c r="O35" s="467"/>
      <c r="P35" s="467"/>
      <c r="Q35" s="467"/>
      <c r="R35" s="467"/>
      <c r="S35" s="467"/>
      <c r="T35" s="467"/>
      <c r="U35" s="882"/>
      <c r="V35" s="882"/>
      <c r="W35" s="882"/>
      <c r="X35" s="882"/>
      <c r="Y35" s="882"/>
      <c r="Z35" s="882"/>
      <c r="AA35" s="882"/>
      <c r="AB35" s="882"/>
      <c r="AC35" s="900"/>
      <c r="AD35" s="900"/>
      <c r="AE35" s="909"/>
    </row>
    <row r="36" spans="2:31" ht="15" customHeight="1">
      <c r="B36" s="847"/>
      <c r="C36" s="784"/>
      <c r="D36" s="933"/>
      <c r="E36" s="929"/>
      <c r="F36" s="821"/>
      <c r="G36" s="581"/>
      <c r="H36" s="903" t="s">
        <v>301</v>
      </c>
      <c r="I36" s="583"/>
      <c r="J36" s="584"/>
      <c r="K36" s="585"/>
      <c r="L36" s="318" t="s">
        <v>207</v>
      </c>
      <c r="M36" s="466"/>
      <c r="N36" s="466"/>
      <c r="O36" s="466"/>
      <c r="P36" s="466"/>
      <c r="Q36" s="466"/>
      <c r="R36" s="466"/>
      <c r="S36" s="466"/>
      <c r="T36" s="466"/>
      <c r="U36" s="881"/>
      <c r="V36" s="881"/>
      <c r="W36" s="881"/>
      <c r="X36" s="881"/>
      <c r="Y36" s="881"/>
      <c r="Z36" s="881"/>
      <c r="AA36" s="881"/>
      <c r="AB36" s="881"/>
      <c r="AC36" s="899"/>
      <c r="AD36" s="899"/>
      <c r="AE36" s="908"/>
    </row>
    <row r="37" spans="2:31" ht="15" customHeight="1">
      <c r="B37" s="847"/>
      <c r="C37" s="784"/>
      <c r="D37" s="934"/>
      <c r="E37" s="930"/>
      <c r="F37" s="822"/>
      <c r="G37" s="582"/>
      <c r="H37" s="904"/>
      <c r="I37" s="586"/>
      <c r="J37" s="587"/>
      <c r="K37" s="588"/>
      <c r="L37" s="319" t="s">
        <v>302</v>
      </c>
      <c r="M37" s="467"/>
      <c r="N37" s="467"/>
      <c r="O37" s="467"/>
      <c r="P37" s="467"/>
      <c r="Q37" s="467"/>
      <c r="R37" s="467"/>
      <c r="S37" s="467"/>
      <c r="T37" s="467"/>
      <c r="U37" s="882"/>
      <c r="V37" s="882"/>
      <c r="W37" s="882"/>
      <c r="X37" s="882"/>
      <c r="Y37" s="882"/>
      <c r="Z37" s="882"/>
      <c r="AA37" s="882"/>
      <c r="AB37" s="882"/>
      <c r="AC37" s="900"/>
      <c r="AD37" s="900"/>
      <c r="AE37" s="909"/>
    </row>
    <row r="38" spans="2:31" ht="15" customHeight="1">
      <c r="B38" s="847"/>
      <c r="C38" s="784"/>
      <c r="D38" s="933"/>
      <c r="E38" s="929"/>
      <c r="F38" s="821"/>
      <c r="G38" s="581"/>
      <c r="H38" s="903" t="s">
        <v>301</v>
      </c>
      <c r="I38" s="583"/>
      <c r="J38" s="584"/>
      <c r="K38" s="585"/>
      <c r="L38" s="318" t="s">
        <v>207</v>
      </c>
      <c r="M38" s="466"/>
      <c r="N38" s="466"/>
      <c r="O38" s="466"/>
      <c r="P38" s="466"/>
      <c r="Q38" s="466"/>
      <c r="R38" s="466"/>
      <c r="S38" s="466"/>
      <c r="T38" s="466"/>
      <c r="U38" s="881"/>
      <c r="V38" s="881"/>
      <c r="W38" s="881"/>
      <c r="X38" s="881"/>
      <c r="Y38" s="881"/>
      <c r="Z38" s="881"/>
      <c r="AA38" s="881"/>
      <c r="AB38" s="881"/>
      <c r="AC38" s="899"/>
      <c r="AD38" s="899"/>
      <c r="AE38" s="908"/>
    </row>
    <row r="39" spans="2:31" ht="15" customHeight="1">
      <c r="B39" s="847"/>
      <c r="C39" s="784"/>
      <c r="D39" s="934"/>
      <c r="E39" s="930"/>
      <c r="F39" s="822"/>
      <c r="G39" s="582"/>
      <c r="H39" s="904"/>
      <c r="I39" s="586"/>
      <c r="J39" s="587"/>
      <c r="K39" s="588"/>
      <c r="L39" s="319" t="s">
        <v>302</v>
      </c>
      <c r="M39" s="467"/>
      <c r="N39" s="467"/>
      <c r="O39" s="467"/>
      <c r="P39" s="467"/>
      <c r="Q39" s="467"/>
      <c r="R39" s="467"/>
      <c r="S39" s="467"/>
      <c r="T39" s="467"/>
      <c r="U39" s="882"/>
      <c r="V39" s="882"/>
      <c r="W39" s="882"/>
      <c r="X39" s="882"/>
      <c r="Y39" s="882"/>
      <c r="Z39" s="882"/>
      <c r="AA39" s="882"/>
      <c r="AB39" s="882"/>
      <c r="AC39" s="900"/>
      <c r="AD39" s="900"/>
      <c r="AE39" s="909"/>
    </row>
    <row r="40" spans="2:31" ht="15" customHeight="1">
      <c r="B40" s="847"/>
      <c r="C40" s="784"/>
      <c r="D40" s="838" t="s">
        <v>443</v>
      </c>
      <c r="E40" s="929"/>
      <c r="F40" s="821">
        <f>SUM(F28:F39)</f>
        <v>0</v>
      </c>
      <c r="G40" s="931"/>
      <c r="H40" s="803"/>
      <c r="I40" s="927"/>
      <c r="J40" s="807"/>
      <c r="K40" s="799"/>
      <c r="L40" s="318" t="s">
        <v>207</v>
      </c>
      <c r="M40" s="470">
        <f>SUM(M28,M30,M32,M34,M36,M38)</f>
        <v>0</v>
      </c>
      <c r="N40" s="471">
        <f aca="true" t="shared" si="4" ref="N40:T41">SUM(N28,N30,N32,N34,N36,N38)</f>
        <v>0</v>
      </c>
      <c r="O40" s="472">
        <f t="shared" si="4"/>
        <v>0</v>
      </c>
      <c r="P40" s="472">
        <f t="shared" si="4"/>
        <v>0</v>
      </c>
      <c r="Q40" s="472">
        <f t="shared" si="4"/>
        <v>0</v>
      </c>
      <c r="R40" s="472">
        <f t="shared" si="4"/>
        <v>0</v>
      </c>
      <c r="S40" s="472">
        <f t="shared" si="4"/>
        <v>0</v>
      </c>
      <c r="T40" s="472">
        <f t="shared" si="4"/>
        <v>0</v>
      </c>
      <c r="U40" s="881">
        <f>SUM(U28:U39)</f>
        <v>0</v>
      </c>
      <c r="V40" s="881">
        <f aca="true" t="shared" si="5" ref="V40:AB40">SUM(V28:V39)</f>
        <v>0</v>
      </c>
      <c r="W40" s="881">
        <f t="shared" si="5"/>
        <v>0</v>
      </c>
      <c r="X40" s="881">
        <f t="shared" si="5"/>
        <v>0</v>
      </c>
      <c r="Y40" s="881">
        <f t="shared" si="5"/>
        <v>0</v>
      </c>
      <c r="Z40" s="881">
        <f t="shared" si="5"/>
        <v>0</v>
      </c>
      <c r="AA40" s="881">
        <f t="shared" si="5"/>
        <v>0</v>
      </c>
      <c r="AB40" s="881">
        <f t="shared" si="5"/>
        <v>0</v>
      </c>
      <c r="AC40" s="899"/>
      <c r="AD40" s="899"/>
      <c r="AE40" s="908"/>
    </row>
    <row r="41" spans="2:31" ht="15" customHeight="1">
      <c r="B41" s="847"/>
      <c r="C41" s="785"/>
      <c r="D41" s="839"/>
      <c r="E41" s="930"/>
      <c r="F41" s="822"/>
      <c r="G41" s="932"/>
      <c r="H41" s="804"/>
      <c r="I41" s="928"/>
      <c r="J41" s="808"/>
      <c r="K41" s="800"/>
      <c r="L41" s="319" t="s">
        <v>302</v>
      </c>
      <c r="M41" s="473">
        <f>SUM(M29,M31,M33,M35,M37,M39)</f>
        <v>0</v>
      </c>
      <c r="N41" s="469">
        <f t="shared" si="4"/>
        <v>0</v>
      </c>
      <c r="O41" s="474">
        <f t="shared" si="4"/>
        <v>0</v>
      </c>
      <c r="P41" s="474">
        <f t="shared" si="4"/>
        <v>0</v>
      </c>
      <c r="Q41" s="474">
        <f t="shared" si="4"/>
        <v>0</v>
      </c>
      <c r="R41" s="474">
        <f t="shared" si="4"/>
        <v>0</v>
      </c>
      <c r="S41" s="474">
        <f t="shared" si="4"/>
        <v>0</v>
      </c>
      <c r="T41" s="474">
        <f t="shared" si="4"/>
        <v>0</v>
      </c>
      <c r="U41" s="882"/>
      <c r="V41" s="882"/>
      <c r="W41" s="882"/>
      <c r="X41" s="882"/>
      <c r="Y41" s="882"/>
      <c r="Z41" s="882"/>
      <c r="AA41" s="882"/>
      <c r="AB41" s="882"/>
      <c r="AC41" s="900"/>
      <c r="AD41" s="900"/>
      <c r="AE41" s="909"/>
    </row>
    <row r="42" spans="2:31" ht="15" customHeight="1">
      <c r="B42" s="847"/>
      <c r="C42" s="789" t="s">
        <v>305</v>
      </c>
      <c r="D42" s="933"/>
      <c r="E42" s="929"/>
      <c r="F42" s="821"/>
      <c r="G42" s="581"/>
      <c r="H42" s="903" t="s">
        <v>301</v>
      </c>
      <c r="I42" s="583"/>
      <c r="J42" s="584"/>
      <c r="K42" s="585"/>
      <c r="L42" s="318" t="s">
        <v>207</v>
      </c>
      <c r="M42" s="466"/>
      <c r="N42" s="466"/>
      <c r="O42" s="466"/>
      <c r="P42" s="466"/>
      <c r="Q42" s="466"/>
      <c r="R42" s="466"/>
      <c r="S42" s="466"/>
      <c r="T42" s="466"/>
      <c r="U42" s="881"/>
      <c r="V42" s="881"/>
      <c r="W42" s="881"/>
      <c r="X42" s="881"/>
      <c r="Y42" s="881"/>
      <c r="Z42" s="881"/>
      <c r="AA42" s="881"/>
      <c r="AB42" s="881"/>
      <c r="AC42" s="899"/>
      <c r="AD42" s="899"/>
      <c r="AE42" s="908"/>
    </row>
    <row r="43" spans="2:31" ht="15" customHeight="1">
      <c r="B43" s="847"/>
      <c r="C43" s="784"/>
      <c r="D43" s="934"/>
      <c r="E43" s="930"/>
      <c r="F43" s="822"/>
      <c r="G43" s="582"/>
      <c r="H43" s="904"/>
      <c r="I43" s="586"/>
      <c r="J43" s="587"/>
      <c r="K43" s="588"/>
      <c r="L43" s="319" t="s">
        <v>302</v>
      </c>
      <c r="M43" s="467"/>
      <c r="N43" s="467"/>
      <c r="O43" s="467"/>
      <c r="P43" s="467"/>
      <c r="Q43" s="467"/>
      <c r="R43" s="467"/>
      <c r="S43" s="467"/>
      <c r="T43" s="467"/>
      <c r="U43" s="882"/>
      <c r="V43" s="882"/>
      <c r="W43" s="882"/>
      <c r="X43" s="882"/>
      <c r="Y43" s="882"/>
      <c r="Z43" s="882"/>
      <c r="AA43" s="882"/>
      <c r="AB43" s="882"/>
      <c r="AC43" s="900"/>
      <c r="AD43" s="900"/>
      <c r="AE43" s="909"/>
    </row>
    <row r="44" spans="2:31" ht="15" customHeight="1">
      <c r="B44" s="847"/>
      <c r="C44" s="784"/>
      <c r="D44" s="933"/>
      <c r="E44" s="929"/>
      <c r="F44" s="821"/>
      <c r="G44" s="581"/>
      <c r="H44" s="903" t="s">
        <v>301</v>
      </c>
      <c r="I44" s="583"/>
      <c r="J44" s="584"/>
      <c r="K44" s="585"/>
      <c r="L44" s="318" t="s">
        <v>207</v>
      </c>
      <c r="M44" s="466"/>
      <c r="N44" s="466"/>
      <c r="O44" s="466"/>
      <c r="P44" s="466"/>
      <c r="Q44" s="466"/>
      <c r="R44" s="466"/>
      <c r="S44" s="466"/>
      <c r="T44" s="466"/>
      <c r="U44" s="881"/>
      <c r="V44" s="881"/>
      <c r="W44" s="881"/>
      <c r="X44" s="881"/>
      <c r="Y44" s="881"/>
      <c r="Z44" s="881"/>
      <c r="AA44" s="881"/>
      <c r="AB44" s="881"/>
      <c r="AC44" s="899"/>
      <c r="AD44" s="899"/>
      <c r="AE44" s="908"/>
    </row>
    <row r="45" spans="2:31" ht="15" customHeight="1">
      <c r="B45" s="847"/>
      <c r="C45" s="784"/>
      <c r="D45" s="934"/>
      <c r="E45" s="930"/>
      <c r="F45" s="822"/>
      <c r="G45" s="582"/>
      <c r="H45" s="904"/>
      <c r="I45" s="586"/>
      <c r="J45" s="587"/>
      <c r="K45" s="588"/>
      <c r="L45" s="319" t="s">
        <v>302</v>
      </c>
      <c r="M45" s="467"/>
      <c r="N45" s="467"/>
      <c r="O45" s="467"/>
      <c r="P45" s="467"/>
      <c r="Q45" s="467"/>
      <c r="R45" s="467"/>
      <c r="S45" s="467"/>
      <c r="T45" s="467"/>
      <c r="U45" s="882"/>
      <c r="V45" s="882"/>
      <c r="W45" s="882"/>
      <c r="X45" s="882"/>
      <c r="Y45" s="882"/>
      <c r="Z45" s="882"/>
      <c r="AA45" s="882"/>
      <c r="AB45" s="882"/>
      <c r="AC45" s="900"/>
      <c r="AD45" s="900"/>
      <c r="AE45" s="909"/>
    </row>
    <row r="46" spans="2:31" ht="15" customHeight="1">
      <c r="B46" s="847"/>
      <c r="C46" s="784"/>
      <c r="D46" s="933"/>
      <c r="E46" s="929"/>
      <c r="F46" s="821"/>
      <c r="G46" s="581"/>
      <c r="H46" s="903" t="s">
        <v>301</v>
      </c>
      <c r="I46" s="583"/>
      <c r="J46" s="584"/>
      <c r="K46" s="585"/>
      <c r="L46" s="318" t="s">
        <v>207</v>
      </c>
      <c r="M46" s="466"/>
      <c r="N46" s="466"/>
      <c r="O46" s="466"/>
      <c r="P46" s="466"/>
      <c r="Q46" s="466"/>
      <c r="R46" s="466"/>
      <c r="S46" s="466"/>
      <c r="T46" s="466"/>
      <c r="U46" s="881"/>
      <c r="V46" s="881"/>
      <c r="W46" s="881"/>
      <c r="X46" s="881"/>
      <c r="Y46" s="881"/>
      <c r="Z46" s="881"/>
      <c r="AA46" s="881"/>
      <c r="AB46" s="881"/>
      <c r="AC46" s="899"/>
      <c r="AD46" s="899"/>
      <c r="AE46" s="908"/>
    </row>
    <row r="47" spans="2:31" ht="15" customHeight="1">
      <c r="B47" s="847"/>
      <c r="C47" s="784"/>
      <c r="D47" s="934"/>
      <c r="E47" s="930"/>
      <c r="F47" s="822"/>
      <c r="G47" s="582"/>
      <c r="H47" s="904"/>
      <c r="I47" s="586"/>
      <c r="J47" s="587"/>
      <c r="K47" s="588"/>
      <c r="L47" s="319" t="s">
        <v>302</v>
      </c>
      <c r="M47" s="467"/>
      <c r="N47" s="467"/>
      <c r="O47" s="467"/>
      <c r="P47" s="467"/>
      <c r="Q47" s="467"/>
      <c r="R47" s="467"/>
      <c r="S47" s="467"/>
      <c r="T47" s="467"/>
      <c r="U47" s="882"/>
      <c r="V47" s="882"/>
      <c r="W47" s="882"/>
      <c r="X47" s="882"/>
      <c r="Y47" s="882"/>
      <c r="Z47" s="882"/>
      <c r="AA47" s="882"/>
      <c r="AB47" s="882"/>
      <c r="AC47" s="900"/>
      <c r="AD47" s="900"/>
      <c r="AE47" s="909"/>
    </row>
    <row r="48" spans="2:31" ht="15" customHeight="1">
      <c r="B48" s="847"/>
      <c r="C48" s="784"/>
      <c r="D48" s="933"/>
      <c r="E48" s="929"/>
      <c r="F48" s="821"/>
      <c r="G48" s="581"/>
      <c r="H48" s="903" t="s">
        <v>301</v>
      </c>
      <c r="I48" s="583"/>
      <c r="J48" s="584"/>
      <c r="K48" s="585"/>
      <c r="L48" s="318" t="s">
        <v>207</v>
      </c>
      <c r="M48" s="466"/>
      <c r="N48" s="466"/>
      <c r="O48" s="466"/>
      <c r="P48" s="466"/>
      <c r="Q48" s="466"/>
      <c r="R48" s="466"/>
      <c r="S48" s="466"/>
      <c r="T48" s="466"/>
      <c r="U48" s="881"/>
      <c r="V48" s="881"/>
      <c r="W48" s="881"/>
      <c r="X48" s="881"/>
      <c r="Y48" s="881"/>
      <c r="Z48" s="881"/>
      <c r="AA48" s="881"/>
      <c r="AB48" s="881"/>
      <c r="AC48" s="899"/>
      <c r="AD48" s="899"/>
      <c r="AE48" s="908"/>
    </row>
    <row r="49" spans="2:31" ht="15" customHeight="1">
      <c r="B49" s="316"/>
      <c r="C49" s="784"/>
      <c r="D49" s="934"/>
      <c r="E49" s="930"/>
      <c r="F49" s="822"/>
      <c r="G49" s="582"/>
      <c r="H49" s="904"/>
      <c r="I49" s="586"/>
      <c r="J49" s="587"/>
      <c r="K49" s="588"/>
      <c r="L49" s="319" t="s">
        <v>302</v>
      </c>
      <c r="M49" s="467"/>
      <c r="N49" s="467"/>
      <c r="O49" s="467"/>
      <c r="P49" s="467"/>
      <c r="Q49" s="467"/>
      <c r="R49" s="467"/>
      <c r="S49" s="467"/>
      <c r="T49" s="467"/>
      <c r="U49" s="882"/>
      <c r="V49" s="882"/>
      <c r="W49" s="882"/>
      <c r="X49" s="882"/>
      <c r="Y49" s="882"/>
      <c r="Z49" s="882"/>
      <c r="AA49" s="882"/>
      <c r="AB49" s="882"/>
      <c r="AC49" s="900"/>
      <c r="AD49" s="900"/>
      <c r="AE49" s="909"/>
    </row>
    <row r="50" spans="2:31" ht="15" customHeight="1">
      <c r="B50" s="316"/>
      <c r="C50" s="784"/>
      <c r="D50" s="933"/>
      <c r="E50" s="929"/>
      <c r="F50" s="821"/>
      <c r="G50" s="581"/>
      <c r="H50" s="903" t="s">
        <v>301</v>
      </c>
      <c r="I50" s="583"/>
      <c r="J50" s="584"/>
      <c r="K50" s="585"/>
      <c r="L50" s="318" t="s">
        <v>207</v>
      </c>
      <c r="M50" s="466"/>
      <c r="N50" s="466"/>
      <c r="O50" s="466"/>
      <c r="P50" s="466"/>
      <c r="Q50" s="466"/>
      <c r="R50" s="466"/>
      <c r="S50" s="466"/>
      <c r="T50" s="466"/>
      <c r="U50" s="881"/>
      <c r="V50" s="881"/>
      <c r="W50" s="881"/>
      <c r="X50" s="881"/>
      <c r="Y50" s="881"/>
      <c r="Z50" s="881"/>
      <c r="AA50" s="881"/>
      <c r="AB50" s="881"/>
      <c r="AC50" s="899"/>
      <c r="AD50" s="899"/>
      <c r="AE50" s="908"/>
    </row>
    <row r="51" spans="2:31" ht="15" customHeight="1">
      <c r="B51" s="316"/>
      <c r="C51" s="784"/>
      <c r="D51" s="934"/>
      <c r="E51" s="930"/>
      <c r="F51" s="822"/>
      <c r="G51" s="582"/>
      <c r="H51" s="904"/>
      <c r="I51" s="586"/>
      <c r="J51" s="587"/>
      <c r="K51" s="588"/>
      <c r="L51" s="319" t="s">
        <v>302</v>
      </c>
      <c r="M51" s="467"/>
      <c r="N51" s="467"/>
      <c r="O51" s="467"/>
      <c r="P51" s="467"/>
      <c r="Q51" s="467"/>
      <c r="R51" s="467"/>
      <c r="S51" s="467"/>
      <c r="T51" s="467"/>
      <c r="U51" s="882"/>
      <c r="V51" s="882"/>
      <c r="W51" s="882"/>
      <c r="X51" s="882"/>
      <c r="Y51" s="882"/>
      <c r="Z51" s="882"/>
      <c r="AA51" s="882"/>
      <c r="AB51" s="882"/>
      <c r="AC51" s="900"/>
      <c r="AD51" s="900"/>
      <c r="AE51" s="909"/>
    </row>
    <row r="52" spans="2:31" ht="15" customHeight="1">
      <c r="B52" s="316"/>
      <c r="C52" s="784"/>
      <c r="D52" s="933"/>
      <c r="E52" s="929"/>
      <c r="F52" s="821"/>
      <c r="G52" s="581"/>
      <c r="H52" s="903" t="s">
        <v>301</v>
      </c>
      <c r="I52" s="583"/>
      <c r="J52" s="584"/>
      <c r="K52" s="585"/>
      <c r="L52" s="318" t="s">
        <v>207</v>
      </c>
      <c r="M52" s="466"/>
      <c r="N52" s="466"/>
      <c r="O52" s="466"/>
      <c r="P52" s="466"/>
      <c r="Q52" s="466"/>
      <c r="R52" s="466"/>
      <c r="S52" s="466"/>
      <c r="T52" s="466"/>
      <c r="U52" s="881"/>
      <c r="V52" s="881"/>
      <c r="W52" s="881"/>
      <c r="X52" s="881"/>
      <c r="Y52" s="881"/>
      <c r="Z52" s="881"/>
      <c r="AA52" s="881"/>
      <c r="AB52" s="881"/>
      <c r="AC52" s="899"/>
      <c r="AD52" s="899"/>
      <c r="AE52" s="908"/>
    </row>
    <row r="53" spans="2:31" ht="15" customHeight="1">
      <c r="B53" s="316"/>
      <c r="C53" s="784"/>
      <c r="D53" s="934"/>
      <c r="E53" s="930"/>
      <c r="F53" s="822"/>
      <c r="G53" s="582"/>
      <c r="H53" s="904"/>
      <c r="I53" s="586"/>
      <c r="J53" s="587"/>
      <c r="K53" s="588"/>
      <c r="L53" s="319" t="s">
        <v>302</v>
      </c>
      <c r="M53" s="467"/>
      <c r="N53" s="467"/>
      <c r="O53" s="467"/>
      <c r="P53" s="467"/>
      <c r="Q53" s="467"/>
      <c r="R53" s="467"/>
      <c r="S53" s="467"/>
      <c r="T53" s="467"/>
      <c r="U53" s="882"/>
      <c r="V53" s="882"/>
      <c r="W53" s="882"/>
      <c r="X53" s="882"/>
      <c r="Y53" s="882"/>
      <c r="Z53" s="882"/>
      <c r="AA53" s="882"/>
      <c r="AB53" s="882"/>
      <c r="AC53" s="900"/>
      <c r="AD53" s="900"/>
      <c r="AE53" s="909"/>
    </row>
    <row r="54" spans="2:31" ht="15" customHeight="1">
      <c r="B54" s="316"/>
      <c r="C54" s="784"/>
      <c r="D54" s="838" t="s">
        <v>443</v>
      </c>
      <c r="E54" s="929"/>
      <c r="F54" s="821">
        <f>SUM(F42:F53)</f>
        <v>0</v>
      </c>
      <c r="G54" s="931"/>
      <c r="H54" s="803"/>
      <c r="I54" s="927"/>
      <c r="J54" s="807"/>
      <c r="K54" s="799"/>
      <c r="L54" s="318" t="s">
        <v>207</v>
      </c>
      <c r="M54" s="470">
        <f>SUM(M42,M44,M46,M48,M50,M52)</f>
        <v>0</v>
      </c>
      <c r="N54" s="471">
        <f aca="true" t="shared" si="6" ref="N54:T55">SUM(N42,N44,N46,N48,N50,N52)</f>
        <v>0</v>
      </c>
      <c r="O54" s="472">
        <f t="shared" si="6"/>
        <v>0</v>
      </c>
      <c r="P54" s="472">
        <f t="shared" si="6"/>
        <v>0</v>
      </c>
      <c r="Q54" s="472">
        <f t="shared" si="6"/>
        <v>0</v>
      </c>
      <c r="R54" s="472">
        <f t="shared" si="6"/>
        <v>0</v>
      </c>
      <c r="S54" s="472">
        <f t="shared" si="6"/>
        <v>0</v>
      </c>
      <c r="T54" s="472">
        <f t="shared" si="6"/>
        <v>0</v>
      </c>
      <c r="U54" s="881">
        <f>SUM(U42:U53)</f>
        <v>0</v>
      </c>
      <c r="V54" s="881">
        <f aca="true" t="shared" si="7" ref="V54:AB54">SUM(V42:V53)</f>
        <v>0</v>
      </c>
      <c r="W54" s="881">
        <f t="shared" si="7"/>
        <v>0</v>
      </c>
      <c r="X54" s="881">
        <f t="shared" si="7"/>
        <v>0</v>
      </c>
      <c r="Y54" s="881">
        <f t="shared" si="7"/>
        <v>0</v>
      </c>
      <c r="Z54" s="881">
        <f t="shared" si="7"/>
        <v>0</v>
      </c>
      <c r="AA54" s="881">
        <f t="shared" si="7"/>
        <v>0</v>
      </c>
      <c r="AB54" s="881">
        <f t="shared" si="7"/>
        <v>0</v>
      </c>
      <c r="AC54" s="899"/>
      <c r="AD54" s="899"/>
      <c r="AE54" s="908"/>
    </row>
    <row r="55" spans="2:31" ht="15" customHeight="1">
      <c r="B55" s="316"/>
      <c r="C55" s="785"/>
      <c r="D55" s="839"/>
      <c r="E55" s="930"/>
      <c r="F55" s="822"/>
      <c r="G55" s="932"/>
      <c r="H55" s="804"/>
      <c r="I55" s="928"/>
      <c r="J55" s="808"/>
      <c r="K55" s="800"/>
      <c r="L55" s="319" t="s">
        <v>302</v>
      </c>
      <c r="M55" s="473">
        <f>SUM(M43,M45,M47,M49,M51,M53)</f>
        <v>0</v>
      </c>
      <c r="N55" s="469">
        <f t="shared" si="6"/>
        <v>0</v>
      </c>
      <c r="O55" s="474">
        <f t="shared" si="6"/>
        <v>0</v>
      </c>
      <c r="P55" s="474">
        <f t="shared" si="6"/>
        <v>0</v>
      </c>
      <c r="Q55" s="474">
        <f t="shared" si="6"/>
        <v>0</v>
      </c>
      <c r="R55" s="474">
        <f t="shared" si="6"/>
        <v>0</v>
      </c>
      <c r="S55" s="474">
        <f t="shared" si="6"/>
        <v>0</v>
      </c>
      <c r="T55" s="474">
        <f t="shared" si="6"/>
        <v>0</v>
      </c>
      <c r="U55" s="882"/>
      <c r="V55" s="882"/>
      <c r="W55" s="882"/>
      <c r="X55" s="882"/>
      <c r="Y55" s="882"/>
      <c r="Z55" s="882"/>
      <c r="AA55" s="882"/>
      <c r="AB55" s="882"/>
      <c r="AC55" s="900"/>
      <c r="AD55" s="900"/>
      <c r="AE55" s="909"/>
    </row>
    <row r="56" spans="2:31" ht="15" customHeight="1">
      <c r="B56" s="316"/>
      <c r="C56" s="840" t="s">
        <v>2</v>
      </c>
      <c r="D56" s="841"/>
      <c r="E56" s="937"/>
      <c r="F56" s="825">
        <f>SUM(F16,F26,F40,F54)</f>
        <v>0</v>
      </c>
      <c r="G56" s="895"/>
      <c r="H56" s="803"/>
      <c r="I56" s="897"/>
      <c r="J56" s="773"/>
      <c r="K56" s="817"/>
      <c r="L56" s="318" t="s">
        <v>207</v>
      </c>
      <c r="M56" s="470">
        <f>SUM(M16,M26,M40,M54)</f>
        <v>0</v>
      </c>
      <c r="N56" s="471">
        <f aca="true" t="shared" si="8" ref="N56:T57">SUM(N16,N26,N40,N54)</f>
        <v>0</v>
      </c>
      <c r="O56" s="472">
        <f t="shared" si="8"/>
        <v>0</v>
      </c>
      <c r="P56" s="472">
        <f t="shared" si="8"/>
        <v>0</v>
      </c>
      <c r="Q56" s="472">
        <f t="shared" si="8"/>
        <v>0</v>
      </c>
      <c r="R56" s="472">
        <f t="shared" si="8"/>
        <v>0</v>
      </c>
      <c r="S56" s="472">
        <f t="shared" si="8"/>
        <v>0</v>
      </c>
      <c r="T56" s="472">
        <f t="shared" si="8"/>
        <v>0</v>
      </c>
      <c r="U56" s="881">
        <f>SUM(U16,U26,U40,U54)</f>
        <v>0</v>
      </c>
      <c r="V56" s="881">
        <f aca="true" t="shared" si="9" ref="V56:AB56">SUM(V16,V26,V40,V54)</f>
        <v>0</v>
      </c>
      <c r="W56" s="881">
        <f t="shared" si="9"/>
        <v>0</v>
      </c>
      <c r="X56" s="881">
        <f t="shared" si="9"/>
        <v>0</v>
      </c>
      <c r="Y56" s="881">
        <f t="shared" si="9"/>
        <v>0</v>
      </c>
      <c r="Z56" s="881">
        <f t="shared" si="9"/>
        <v>0</v>
      </c>
      <c r="AA56" s="881">
        <f t="shared" si="9"/>
        <v>0</v>
      </c>
      <c r="AB56" s="881">
        <f t="shared" si="9"/>
        <v>0</v>
      </c>
      <c r="AC56" s="899"/>
      <c r="AD56" s="899"/>
      <c r="AE56" s="908"/>
    </row>
    <row r="57" spans="2:31" ht="15" customHeight="1" thickBot="1">
      <c r="B57" s="323"/>
      <c r="C57" s="844"/>
      <c r="D57" s="845"/>
      <c r="E57" s="938"/>
      <c r="F57" s="826"/>
      <c r="G57" s="939"/>
      <c r="H57" s="814"/>
      <c r="I57" s="936"/>
      <c r="J57" s="776"/>
      <c r="K57" s="818"/>
      <c r="L57" s="325" t="s">
        <v>302</v>
      </c>
      <c r="M57" s="475">
        <f>SUM(M17,M27,M41,M55)</f>
        <v>0</v>
      </c>
      <c r="N57" s="476">
        <f t="shared" si="8"/>
        <v>0</v>
      </c>
      <c r="O57" s="477">
        <f t="shared" si="8"/>
        <v>0</v>
      </c>
      <c r="P57" s="477">
        <f t="shared" si="8"/>
        <v>0</v>
      </c>
      <c r="Q57" s="477">
        <f t="shared" si="8"/>
        <v>0</v>
      </c>
      <c r="R57" s="477">
        <f t="shared" si="8"/>
        <v>0</v>
      </c>
      <c r="S57" s="477">
        <f t="shared" si="8"/>
        <v>0</v>
      </c>
      <c r="T57" s="477">
        <f t="shared" si="8"/>
        <v>0</v>
      </c>
      <c r="U57" s="885"/>
      <c r="V57" s="885"/>
      <c r="W57" s="885"/>
      <c r="X57" s="885"/>
      <c r="Y57" s="885"/>
      <c r="Z57" s="885"/>
      <c r="AA57" s="885"/>
      <c r="AB57" s="885"/>
      <c r="AC57" s="907"/>
      <c r="AD57" s="907"/>
      <c r="AE57" s="911"/>
    </row>
    <row r="58" spans="2:31" ht="15" customHeight="1">
      <c r="B58" s="326"/>
      <c r="C58" s="783" t="s">
        <v>459</v>
      </c>
      <c r="D58" s="935"/>
      <c r="E58" s="461"/>
      <c r="F58" s="827"/>
      <c r="G58" s="581"/>
      <c r="H58" s="903" t="s">
        <v>301</v>
      </c>
      <c r="I58" s="583"/>
      <c r="J58" s="584"/>
      <c r="K58" s="585"/>
      <c r="L58" s="327" t="s">
        <v>207</v>
      </c>
      <c r="M58" s="478"/>
      <c r="N58" s="478"/>
      <c r="O58" s="478"/>
      <c r="P58" s="478"/>
      <c r="Q58" s="478"/>
      <c r="R58" s="478"/>
      <c r="S58" s="478"/>
      <c r="T58" s="478"/>
      <c r="U58" s="906"/>
      <c r="V58" s="906"/>
      <c r="W58" s="906"/>
      <c r="X58" s="906"/>
      <c r="Y58" s="906"/>
      <c r="Z58" s="906"/>
      <c r="AA58" s="906"/>
      <c r="AB58" s="906"/>
      <c r="AC58" s="905"/>
      <c r="AD58" s="905"/>
      <c r="AE58" s="910"/>
    </row>
    <row r="59" spans="2:31" ht="15" customHeight="1">
      <c r="B59" s="328"/>
      <c r="C59" s="784"/>
      <c r="D59" s="934"/>
      <c r="E59" s="462"/>
      <c r="F59" s="822"/>
      <c r="G59" s="582"/>
      <c r="H59" s="904"/>
      <c r="I59" s="586"/>
      <c r="J59" s="587"/>
      <c r="K59" s="588"/>
      <c r="L59" s="319" t="s">
        <v>302</v>
      </c>
      <c r="M59" s="467"/>
      <c r="N59" s="467"/>
      <c r="O59" s="467"/>
      <c r="P59" s="467"/>
      <c r="Q59" s="467"/>
      <c r="R59" s="467"/>
      <c r="S59" s="467"/>
      <c r="T59" s="467"/>
      <c r="U59" s="882"/>
      <c r="V59" s="882"/>
      <c r="W59" s="882"/>
      <c r="X59" s="882"/>
      <c r="Y59" s="882"/>
      <c r="Z59" s="882"/>
      <c r="AA59" s="882"/>
      <c r="AB59" s="882"/>
      <c r="AC59" s="900"/>
      <c r="AD59" s="900"/>
      <c r="AE59" s="909"/>
    </row>
    <row r="60" spans="2:31" ht="15" customHeight="1">
      <c r="B60" s="328"/>
      <c r="C60" s="784"/>
      <c r="D60" s="933"/>
      <c r="E60" s="929"/>
      <c r="F60" s="821"/>
      <c r="G60" s="581"/>
      <c r="H60" s="903" t="s">
        <v>301</v>
      </c>
      <c r="I60" s="583"/>
      <c r="J60" s="584"/>
      <c r="K60" s="585"/>
      <c r="L60" s="318" t="s">
        <v>207</v>
      </c>
      <c r="M60" s="466"/>
      <c r="N60" s="466"/>
      <c r="O60" s="466"/>
      <c r="P60" s="466"/>
      <c r="Q60" s="466"/>
      <c r="R60" s="466"/>
      <c r="S60" s="466"/>
      <c r="T60" s="466"/>
      <c r="U60" s="881"/>
      <c r="V60" s="881"/>
      <c r="W60" s="881"/>
      <c r="X60" s="881"/>
      <c r="Y60" s="881"/>
      <c r="Z60" s="881"/>
      <c r="AA60" s="881"/>
      <c r="AB60" s="881"/>
      <c r="AC60" s="899"/>
      <c r="AD60" s="899"/>
      <c r="AE60" s="908"/>
    </row>
    <row r="61" spans="2:31" ht="15" customHeight="1">
      <c r="B61" s="328"/>
      <c r="C61" s="784"/>
      <c r="D61" s="934"/>
      <c r="E61" s="930"/>
      <c r="F61" s="822"/>
      <c r="G61" s="582"/>
      <c r="H61" s="904"/>
      <c r="I61" s="586"/>
      <c r="J61" s="587"/>
      <c r="K61" s="588"/>
      <c r="L61" s="319" t="s">
        <v>302</v>
      </c>
      <c r="M61" s="467"/>
      <c r="N61" s="467"/>
      <c r="O61" s="467"/>
      <c r="P61" s="467"/>
      <c r="Q61" s="467"/>
      <c r="R61" s="467"/>
      <c r="S61" s="467"/>
      <c r="T61" s="467"/>
      <c r="U61" s="882"/>
      <c r="V61" s="882"/>
      <c r="W61" s="882"/>
      <c r="X61" s="882"/>
      <c r="Y61" s="882"/>
      <c r="Z61" s="882"/>
      <c r="AA61" s="882"/>
      <c r="AB61" s="882"/>
      <c r="AC61" s="900"/>
      <c r="AD61" s="900"/>
      <c r="AE61" s="909"/>
    </row>
    <row r="62" spans="2:31" ht="15" customHeight="1">
      <c r="B62" s="941" t="s">
        <v>306</v>
      </c>
      <c r="C62" s="784"/>
      <c r="D62" s="933"/>
      <c r="E62" s="929"/>
      <c r="F62" s="821"/>
      <c r="G62" s="581"/>
      <c r="H62" s="903" t="s">
        <v>301</v>
      </c>
      <c r="I62" s="583"/>
      <c r="J62" s="584"/>
      <c r="K62" s="585"/>
      <c r="L62" s="318" t="s">
        <v>207</v>
      </c>
      <c r="M62" s="466"/>
      <c r="N62" s="466"/>
      <c r="O62" s="466"/>
      <c r="P62" s="466"/>
      <c r="Q62" s="466"/>
      <c r="R62" s="466"/>
      <c r="S62" s="466"/>
      <c r="T62" s="466"/>
      <c r="U62" s="881"/>
      <c r="V62" s="881"/>
      <c r="W62" s="881"/>
      <c r="X62" s="881"/>
      <c r="Y62" s="881"/>
      <c r="Z62" s="881"/>
      <c r="AA62" s="881"/>
      <c r="AB62" s="881"/>
      <c r="AC62" s="899"/>
      <c r="AD62" s="899"/>
      <c r="AE62" s="908"/>
    </row>
    <row r="63" spans="2:31" ht="15" customHeight="1">
      <c r="B63" s="941"/>
      <c r="C63" s="784"/>
      <c r="D63" s="934"/>
      <c r="E63" s="930"/>
      <c r="F63" s="822"/>
      <c r="G63" s="582"/>
      <c r="H63" s="904"/>
      <c r="I63" s="586"/>
      <c r="J63" s="587"/>
      <c r="K63" s="588"/>
      <c r="L63" s="319" t="s">
        <v>302</v>
      </c>
      <c r="M63" s="467"/>
      <c r="N63" s="467"/>
      <c r="O63" s="467"/>
      <c r="P63" s="467"/>
      <c r="Q63" s="467"/>
      <c r="R63" s="467"/>
      <c r="S63" s="467"/>
      <c r="T63" s="467"/>
      <c r="U63" s="882"/>
      <c r="V63" s="882"/>
      <c r="W63" s="882"/>
      <c r="X63" s="882"/>
      <c r="Y63" s="882"/>
      <c r="Z63" s="882"/>
      <c r="AA63" s="882"/>
      <c r="AB63" s="882"/>
      <c r="AC63" s="900"/>
      <c r="AD63" s="900"/>
      <c r="AE63" s="909"/>
    </row>
    <row r="64" spans="2:31" ht="15" customHeight="1">
      <c r="B64" s="941"/>
      <c r="C64" s="784"/>
      <c r="D64" s="933"/>
      <c r="E64" s="929"/>
      <c r="F64" s="821"/>
      <c r="G64" s="581"/>
      <c r="H64" s="903" t="s">
        <v>301</v>
      </c>
      <c r="I64" s="583"/>
      <c r="J64" s="584"/>
      <c r="K64" s="585"/>
      <c r="L64" s="318" t="s">
        <v>207</v>
      </c>
      <c r="M64" s="466"/>
      <c r="N64" s="466"/>
      <c r="O64" s="466"/>
      <c r="P64" s="466"/>
      <c r="Q64" s="466"/>
      <c r="R64" s="466"/>
      <c r="S64" s="466"/>
      <c r="T64" s="466"/>
      <c r="U64" s="881"/>
      <c r="V64" s="881"/>
      <c r="W64" s="881"/>
      <c r="X64" s="881"/>
      <c r="Y64" s="881"/>
      <c r="Z64" s="881"/>
      <c r="AA64" s="881"/>
      <c r="AB64" s="881"/>
      <c r="AC64" s="899"/>
      <c r="AD64" s="899"/>
      <c r="AE64" s="908"/>
    </row>
    <row r="65" spans="2:31" ht="15" customHeight="1">
      <c r="B65" s="941"/>
      <c r="C65" s="784"/>
      <c r="D65" s="934"/>
      <c r="E65" s="930"/>
      <c r="F65" s="822"/>
      <c r="G65" s="582"/>
      <c r="H65" s="904"/>
      <c r="I65" s="586"/>
      <c r="J65" s="587"/>
      <c r="K65" s="588"/>
      <c r="L65" s="319" t="s">
        <v>302</v>
      </c>
      <c r="M65" s="467"/>
      <c r="N65" s="467"/>
      <c r="O65" s="467"/>
      <c r="P65" s="467"/>
      <c r="Q65" s="467"/>
      <c r="R65" s="467"/>
      <c r="S65" s="467"/>
      <c r="T65" s="467"/>
      <c r="U65" s="882"/>
      <c r="V65" s="882"/>
      <c r="W65" s="882"/>
      <c r="X65" s="882"/>
      <c r="Y65" s="882"/>
      <c r="Z65" s="882"/>
      <c r="AA65" s="882"/>
      <c r="AB65" s="882"/>
      <c r="AC65" s="900"/>
      <c r="AD65" s="900"/>
      <c r="AE65" s="909"/>
    </row>
    <row r="66" spans="2:31" ht="15" customHeight="1">
      <c r="B66" s="941"/>
      <c r="C66" s="784"/>
      <c r="D66" s="933"/>
      <c r="E66" s="929"/>
      <c r="F66" s="821"/>
      <c r="G66" s="581"/>
      <c r="H66" s="903" t="s">
        <v>301</v>
      </c>
      <c r="I66" s="583"/>
      <c r="J66" s="584"/>
      <c r="K66" s="585"/>
      <c r="L66" s="318" t="s">
        <v>207</v>
      </c>
      <c r="M66" s="466"/>
      <c r="N66" s="466"/>
      <c r="O66" s="466"/>
      <c r="P66" s="466"/>
      <c r="Q66" s="466"/>
      <c r="R66" s="466"/>
      <c r="S66" s="466"/>
      <c r="T66" s="466"/>
      <c r="U66" s="881"/>
      <c r="V66" s="881"/>
      <c r="W66" s="881"/>
      <c r="X66" s="881"/>
      <c r="Y66" s="881"/>
      <c r="Z66" s="881"/>
      <c r="AA66" s="881"/>
      <c r="AB66" s="881"/>
      <c r="AC66" s="899"/>
      <c r="AD66" s="899"/>
      <c r="AE66" s="908"/>
    </row>
    <row r="67" spans="2:31" ht="15" customHeight="1">
      <c r="B67" s="941"/>
      <c r="C67" s="784"/>
      <c r="D67" s="934"/>
      <c r="E67" s="930"/>
      <c r="F67" s="822"/>
      <c r="G67" s="582"/>
      <c r="H67" s="904"/>
      <c r="I67" s="586"/>
      <c r="J67" s="587"/>
      <c r="K67" s="588"/>
      <c r="L67" s="319" t="s">
        <v>302</v>
      </c>
      <c r="M67" s="467"/>
      <c r="N67" s="467"/>
      <c r="O67" s="467"/>
      <c r="P67" s="467"/>
      <c r="Q67" s="467"/>
      <c r="R67" s="467"/>
      <c r="S67" s="467"/>
      <c r="T67" s="467"/>
      <c r="U67" s="882"/>
      <c r="V67" s="882"/>
      <c r="W67" s="882"/>
      <c r="X67" s="882"/>
      <c r="Y67" s="882"/>
      <c r="Z67" s="882"/>
      <c r="AA67" s="882"/>
      <c r="AB67" s="882"/>
      <c r="AC67" s="900"/>
      <c r="AD67" s="900"/>
      <c r="AE67" s="909"/>
    </row>
    <row r="68" spans="2:31" ht="15" customHeight="1">
      <c r="B68" s="941"/>
      <c r="C68" s="784"/>
      <c r="D68" s="838" t="s">
        <v>443</v>
      </c>
      <c r="E68" s="929"/>
      <c r="F68" s="821">
        <f>SUM(F58:F67)</f>
        <v>0</v>
      </c>
      <c r="G68" s="931"/>
      <c r="H68" s="803"/>
      <c r="I68" s="927"/>
      <c r="J68" s="807"/>
      <c r="K68" s="799"/>
      <c r="L68" s="318" t="s">
        <v>207</v>
      </c>
      <c r="M68" s="470">
        <f>SUM(M58,M60,M62,M64,M66)</f>
        <v>0</v>
      </c>
      <c r="N68" s="471">
        <f aca="true" t="shared" si="10" ref="N68:T69">SUM(N58,N60,N62,N64,N66)</f>
        <v>0</v>
      </c>
      <c r="O68" s="472">
        <f t="shared" si="10"/>
        <v>0</v>
      </c>
      <c r="P68" s="472">
        <f t="shared" si="10"/>
        <v>0</v>
      </c>
      <c r="Q68" s="472">
        <f t="shared" si="10"/>
        <v>0</v>
      </c>
      <c r="R68" s="472">
        <f t="shared" si="10"/>
        <v>0</v>
      </c>
      <c r="S68" s="472">
        <f t="shared" si="10"/>
        <v>0</v>
      </c>
      <c r="T68" s="472">
        <f t="shared" si="10"/>
        <v>0</v>
      </c>
      <c r="U68" s="881">
        <f>SUM(U58:U67)</f>
        <v>0</v>
      </c>
      <c r="V68" s="881">
        <f aca="true" t="shared" si="11" ref="V68:AB68">SUM(V58:V67)</f>
        <v>0</v>
      </c>
      <c r="W68" s="881">
        <f t="shared" si="11"/>
        <v>0</v>
      </c>
      <c r="X68" s="881">
        <f t="shared" si="11"/>
        <v>0</v>
      </c>
      <c r="Y68" s="881">
        <f t="shared" si="11"/>
        <v>0</v>
      </c>
      <c r="Z68" s="881">
        <f t="shared" si="11"/>
        <v>0</v>
      </c>
      <c r="AA68" s="881">
        <f t="shared" si="11"/>
        <v>0</v>
      </c>
      <c r="AB68" s="881">
        <f t="shared" si="11"/>
        <v>0</v>
      </c>
      <c r="AC68" s="899"/>
      <c r="AD68" s="899"/>
      <c r="AE68" s="908"/>
    </row>
    <row r="69" spans="2:31" ht="15" customHeight="1">
      <c r="B69" s="941"/>
      <c r="C69" s="785"/>
      <c r="D69" s="839"/>
      <c r="E69" s="930"/>
      <c r="F69" s="822"/>
      <c r="G69" s="932"/>
      <c r="H69" s="804"/>
      <c r="I69" s="928"/>
      <c r="J69" s="808"/>
      <c r="K69" s="800"/>
      <c r="L69" s="319" t="s">
        <v>302</v>
      </c>
      <c r="M69" s="473">
        <f>SUM(M59,M61,M63,M65,M67)</f>
        <v>0</v>
      </c>
      <c r="N69" s="469">
        <f t="shared" si="10"/>
        <v>0</v>
      </c>
      <c r="O69" s="474">
        <f t="shared" si="10"/>
        <v>0</v>
      </c>
      <c r="P69" s="474">
        <f t="shared" si="10"/>
        <v>0</v>
      </c>
      <c r="Q69" s="474">
        <f t="shared" si="10"/>
        <v>0</v>
      </c>
      <c r="R69" s="474">
        <f t="shared" si="10"/>
        <v>0</v>
      </c>
      <c r="S69" s="474">
        <f t="shared" si="10"/>
        <v>0</v>
      </c>
      <c r="T69" s="474">
        <f t="shared" si="10"/>
        <v>0</v>
      </c>
      <c r="U69" s="882"/>
      <c r="V69" s="882"/>
      <c r="W69" s="882"/>
      <c r="X69" s="882"/>
      <c r="Y69" s="882"/>
      <c r="Z69" s="882"/>
      <c r="AA69" s="882"/>
      <c r="AB69" s="882"/>
      <c r="AC69" s="900"/>
      <c r="AD69" s="900"/>
      <c r="AE69" s="909"/>
    </row>
    <row r="70" spans="2:31" ht="15" customHeight="1">
      <c r="B70" s="941"/>
      <c r="C70" s="786" t="s">
        <v>460</v>
      </c>
      <c r="D70" s="933"/>
      <c r="E70" s="929"/>
      <c r="F70" s="821"/>
      <c r="G70" s="581"/>
      <c r="H70" s="903" t="s">
        <v>301</v>
      </c>
      <c r="I70" s="583"/>
      <c r="J70" s="584"/>
      <c r="K70" s="585"/>
      <c r="L70" s="318" t="s">
        <v>207</v>
      </c>
      <c r="M70" s="466"/>
      <c r="N70" s="466"/>
      <c r="O70" s="466"/>
      <c r="P70" s="466"/>
      <c r="Q70" s="466"/>
      <c r="R70" s="466"/>
      <c r="S70" s="466"/>
      <c r="T70" s="466"/>
      <c r="U70" s="881"/>
      <c r="V70" s="881"/>
      <c r="W70" s="881"/>
      <c r="X70" s="881"/>
      <c r="Y70" s="881"/>
      <c r="Z70" s="881"/>
      <c r="AA70" s="881"/>
      <c r="AB70" s="881"/>
      <c r="AC70" s="899"/>
      <c r="AD70" s="899"/>
      <c r="AE70" s="908"/>
    </row>
    <row r="71" spans="2:31" ht="15" customHeight="1">
      <c r="B71" s="941"/>
      <c r="C71" s="784"/>
      <c r="D71" s="934"/>
      <c r="E71" s="930"/>
      <c r="F71" s="822"/>
      <c r="G71" s="582"/>
      <c r="H71" s="904"/>
      <c r="I71" s="586"/>
      <c r="J71" s="587"/>
      <c r="K71" s="588"/>
      <c r="L71" s="319" t="s">
        <v>302</v>
      </c>
      <c r="M71" s="467"/>
      <c r="N71" s="467"/>
      <c r="O71" s="467"/>
      <c r="P71" s="467"/>
      <c r="Q71" s="467"/>
      <c r="R71" s="467"/>
      <c r="S71" s="467"/>
      <c r="T71" s="467"/>
      <c r="U71" s="882"/>
      <c r="V71" s="882"/>
      <c r="W71" s="882"/>
      <c r="X71" s="882"/>
      <c r="Y71" s="882"/>
      <c r="Z71" s="882"/>
      <c r="AA71" s="882"/>
      <c r="AB71" s="882"/>
      <c r="AC71" s="900"/>
      <c r="AD71" s="900"/>
      <c r="AE71" s="909"/>
    </row>
    <row r="72" spans="2:31" ht="15" customHeight="1">
      <c r="B72" s="941"/>
      <c r="C72" s="784"/>
      <c r="D72" s="933"/>
      <c r="E72" s="929"/>
      <c r="F72" s="821"/>
      <c r="G72" s="581"/>
      <c r="H72" s="903" t="s">
        <v>301</v>
      </c>
      <c r="I72" s="583"/>
      <c r="J72" s="584"/>
      <c r="K72" s="585"/>
      <c r="L72" s="318" t="s">
        <v>207</v>
      </c>
      <c r="M72" s="466"/>
      <c r="N72" s="466"/>
      <c r="O72" s="466"/>
      <c r="P72" s="466"/>
      <c r="Q72" s="466"/>
      <c r="R72" s="466"/>
      <c r="S72" s="466"/>
      <c r="T72" s="466"/>
      <c r="U72" s="881"/>
      <c r="V72" s="881"/>
      <c r="W72" s="881"/>
      <c r="X72" s="881"/>
      <c r="Y72" s="881"/>
      <c r="Z72" s="881"/>
      <c r="AA72" s="881"/>
      <c r="AB72" s="881"/>
      <c r="AC72" s="899"/>
      <c r="AD72" s="899"/>
      <c r="AE72" s="908"/>
    </row>
    <row r="73" spans="2:31" ht="15" customHeight="1">
      <c r="B73" s="941"/>
      <c r="C73" s="784"/>
      <c r="D73" s="934"/>
      <c r="E73" s="930"/>
      <c r="F73" s="822"/>
      <c r="G73" s="582"/>
      <c r="H73" s="904"/>
      <c r="I73" s="586"/>
      <c r="J73" s="587"/>
      <c r="K73" s="588"/>
      <c r="L73" s="319" t="s">
        <v>302</v>
      </c>
      <c r="M73" s="467"/>
      <c r="N73" s="467"/>
      <c r="O73" s="467"/>
      <c r="P73" s="467"/>
      <c r="Q73" s="467"/>
      <c r="R73" s="467"/>
      <c r="S73" s="467"/>
      <c r="T73" s="467"/>
      <c r="U73" s="882"/>
      <c r="V73" s="882"/>
      <c r="W73" s="882"/>
      <c r="X73" s="882"/>
      <c r="Y73" s="882"/>
      <c r="Z73" s="882"/>
      <c r="AA73" s="882"/>
      <c r="AB73" s="882"/>
      <c r="AC73" s="900"/>
      <c r="AD73" s="900"/>
      <c r="AE73" s="909"/>
    </row>
    <row r="74" spans="2:31" ht="15" customHeight="1">
      <c r="B74" s="941"/>
      <c r="C74" s="784"/>
      <c r="D74" s="933"/>
      <c r="E74" s="929"/>
      <c r="F74" s="821"/>
      <c r="G74" s="581"/>
      <c r="H74" s="903" t="s">
        <v>301</v>
      </c>
      <c r="I74" s="583"/>
      <c r="J74" s="584"/>
      <c r="K74" s="585"/>
      <c r="L74" s="318" t="s">
        <v>207</v>
      </c>
      <c r="M74" s="466"/>
      <c r="N74" s="466"/>
      <c r="O74" s="466"/>
      <c r="P74" s="466"/>
      <c r="Q74" s="466"/>
      <c r="R74" s="466"/>
      <c r="S74" s="466"/>
      <c r="T74" s="466"/>
      <c r="U74" s="881"/>
      <c r="V74" s="881"/>
      <c r="W74" s="881"/>
      <c r="X74" s="881"/>
      <c r="Y74" s="881"/>
      <c r="Z74" s="881"/>
      <c r="AA74" s="881"/>
      <c r="AB74" s="881"/>
      <c r="AC74" s="899"/>
      <c r="AD74" s="899"/>
      <c r="AE74" s="908"/>
    </row>
    <row r="75" spans="2:31" ht="15" customHeight="1">
      <c r="B75" s="941"/>
      <c r="C75" s="784"/>
      <c r="D75" s="934"/>
      <c r="E75" s="930"/>
      <c r="F75" s="822"/>
      <c r="G75" s="582"/>
      <c r="H75" s="904"/>
      <c r="I75" s="586"/>
      <c r="J75" s="587"/>
      <c r="K75" s="588"/>
      <c r="L75" s="319" t="s">
        <v>302</v>
      </c>
      <c r="M75" s="467"/>
      <c r="N75" s="467"/>
      <c r="O75" s="467"/>
      <c r="P75" s="467"/>
      <c r="Q75" s="467"/>
      <c r="R75" s="467"/>
      <c r="S75" s="467"/>
      <c r="T75" s="467"/>
      <c r="U75" s="882"/>
      <c r="V75" s="882"/>
      <c r="W75" s="882"/>
      <c r="X75" s="882"/>
      <c r="Y75" s="882"/>
      <c r="Z75" s="882"/>
      <c r="AA75" s="882"/>
      <c r="AB75" s="882"/>
      <c r="AC75" s="900"/>
      <c r="AD75" s="900"/>
      <c r="AE75" s="909"/>
    </row>
    <row r="76" spans="2:31" ht="15" customHeight="1">
      <c r="B76" s="941"/>
      <c r="C76" s="784"/>
      <c r="D76" s="933"/>
      <c r="E76" s="929"/>
      <c r="F76" s="821"/>
      <c r="G76" s="581"/>
      <c r="H76" s="903" t="s">
        <v>301</v>
      </c>
      <c r="I76" s="583"/>
      <c r="J76" s="584"/>
      <c r="K76" s="585"/>
      <c r="L76" s="318" t="s">
        <v>207</v>
      </c>
      <c r="M76" s="466"/>
      <c r="N76" s="466"/>
      <c r="O76" s="466"/>
      <c r="P76" s="466"/>
      <c r="Q76" s="466"/>
      <c r="R76" s="466"/>
      <c r="S76" s="466"/>
      <c r="T76" s="466"/>
      <c r="U76" s="881"/>
      <c r="V76" s="881"/>
      <c r="W76" s="881"/>
      <c r="X76" s="881"/>
      <c r="Y76" s="881"/>
      <c r="Z76" s="881"/>
      <c r="AA76" s="881"/>
      <c r="AB76" s="881"/>
      <c r="AC76" s="899"/>
      <c r="AD76" s="899"/>
      <c r="AE76" s="908"/>
    </row>
    <row r="77" spans="2:31" ht="15" customHeight="1">
      <c r="B77" s="941"/>
      <c r="C77" s="784"/>
      <c r="D77" s="934"/>
      <c r="E77" s="930"/>
      <c r="F77" s="822"/>
      <c r="G77" s="582"/>
      <c r="H77" s="904"/>
      <c r="I77" s="586"/>
      <c r="J77" s="587"/>
      <c r="K77" s="588"/>
      <c r="L77" s="319" t="s">
        <v>302</v>
      </c>
      <c r="M77" s="467"/>
      <c r="N77" s="467"/>
      <c r="O77" s="467"/>
      <c r="P77" s="467"/>
      <c r="Q77" s="467"/>
      <c r="R77" s="467"/>
      <c r="S77" s="467"/>
      <c r="T77" s="467"/>
      <c r="U77" s="882"/>
      <c r="V77" s="882"/>
      <c r="W77" s="882"/>
      <c r="X77" s="882"/>
      <c r="Y77" s="882"/>
      <c r="Z77" s="882"/>
      <c r="AA77" s="882"/>
      <c r="AB77" s="882"/>
      <c r="AC77" s="900"/>
      <c r="AD77" s="900"/>
      <c r="AE77" s="909"/>
    </row>
    <row r="78" spans="2:31" ht="15" customHeight="1">
      <c r="B78" s="316"/>
      <c r="C78" s="784"/>
      <c r="D78" s="838" t="s">
        <v>443</v>
      </c>
      <c r="E78" s="929"/>
      <c r="F78" s="821">
        <f>SUM(F70:F77)</f>
        <v>0</v>
      </c>
      <c r="G78" s="931"/>
      <c r="H78" s="803"/>
      <c r="I78" s="927"/>
      <c r="J78" s="807"/>
      <c r="K78" s="799"/>
      <c r="L78" s="318" t="s">
        <v>207</v>
      </c>
      <c r="M78" s="470">
        <f>SUM(M70,M72,M74,M76)</f>
        <v>0</v>
      </c>
      <c r="N78" s="471">
        <f aca="true" t="shared" si="12" ref="N78:T79">SUM(N70,N72,N74,N76)</f>
        <v>0</v>
      </c>
      <c r="O78" s="472">
        <f t="shared" si="12"/>
        <v>0</v>
      </c>
      <c r="P78" s="472">
        <f t="shared" si="12"/>
        <v>0</v>
      </c>
      <c r="Q78" s="472">
        <f t="shared" si="12"/>
        <v>0</v>
      </c>
      <c r="R78" s="472">
        <f t="shared" si="12"/>
        <v>0</v>
      </c>
      <c r="S78" s="472">
        <f t="shared" si="12"/>
        <v>0</v>
      </c>
      <c r="T78" s="472">
        <f t="shared" si="12"/>
        <v>0</v>
      </c>
      <c r="U78" s="881">
        <f>SUM(U70:U77)</f>
        <v>0</v>
      </c>
      <c r="V78" s="881">
        <f aca="true" t="shared" si="13" ref="V78:AB78">SUM(V70:V77)</f>
        <v>0</v>
      </c>
      <c r="W78" s="881">
        <f t="shared" si="13"/>
        <v>0</v>
      </c>
      <c r="X78" s="881">
        <f t="shared" si="13"/>
        <v>0</v>
      </c>
      <c r="Y78" s="881">
        <f t="shared" si="13"/>
        <v>0</v>
      </c>
      <c r="Z78" s="881">
        <f t="shared" si="13"/>
        <v>0</v>
      </c>
      <c r="AA78" s="881">
        <f t="shared" si="13"/>
        <v>0</v>
      </c>
      <c r="AB78" s="881">
        <f t="shared" si="13"/>
        <v>0</v>
      </c>
      <c r="AC78" s="899"/>
      <c r="AD78" s="899"/>
      <c r="AE78" s="908"/>
    </row>
    <row r="79" spans="2:31" ht="15" customHeight="1">
      <c r="B79" s="316"/>
      <c r="C79" s="785"/>
      <c r="D79" s="839"/>
      <c r="E79" s="930"/>
      <c r="F79" s="822"/>
      <c r="G79" s="932"/>
      <c r="H79" s="804"/>
      <c r="I79" s="928"/>
      <c r="J79" s="808"/>
      <c r="K79" s="800"/>
      <c r="L79" s="319" t="s">
        <v>302</v>
      </c>
      <c r="M79" s="473">
        <f>SUM(M71,M73,M75,M77)</f>
        <v>0</v>
      </c>
      <c r="N79" s="469">
        <f t="shared" si="12"/>
        <v>0</v>
      </c>
      <c r="O79" s="474">
        <f t="shared" si="12"/>
        <v>0</v>
      </c>
      <c r="P79" s="474">
        <f t="shared" si="12"/>
        <v>0</v>
      </c>
      <c r="Q79" s="474">
        <f t="shared" si="12"/>
        <v>0</v>
      </c>
      <c r="R79" s="474">
        <f t="shared" si="12"/>
        <v>0</v>
      </c>
      <c r="S79" s="474">
        <f t="shared" si="12"/>
        <v>0</v>
      </c>
      <c r="T79" s="474">
        <f t="shared" si="12"/>
        <v>0</v>
      </c>
      <c r="U79" s="882"/>
      <c r="V79" s="882"/>
      <c r="W79" s="882"/>
      <c r="X79" s="882"/>
      <c r="Y79" s="882"/>
      <c r="Z79" s="882"/>
      <c r="AA79" s="882"/>
      <c r="AB79" s="882"/>
      <c r="AC79" s="900"/>
      <c r="AD79" s="900"/>
      <c r="AE79" s="909"/>
    </row>
    <row r="80" spans="2:31" ht="15" customHeight="1">
      <c r="B80" s="329"/>
      <c r="C80" s="840" t="s">
        <v>315</v>
      </c>
      <c r="D80" s="841"/>
      <c r="E80" s="929"/>
      <c r="F80" s="821">
        <f>SUM(F68,F78)</f>
        <v>0</v>
      </c>
      <c r="G80" s="931"/>
      <c r="H80" s="803"/>
      <c r="I80" s="927"/>
      <c r="J80" s="807"/>
      <c r="K80" s="799"/>
      <c r="L80" s="318" t="s">
        <v>207</v>
      </c>
      <c r="M80" s="470">
        <f>SUM(M68,M78)</f>
        <v>0</v>
      </c>
      <c r="N80" s="471">
        <f aca="true" t="shared" si="14" ref="N80:T81">SUM(N68,N78)</f>
        <v>0</v>
      </c>
      <c r="O80" s="472">
        <f t="shared" si="14"/>
        <v>0</v>
      </c>
      <c r="P80" s="472">
        <f t="shared" si="14"/>
        <v>0</v>
      </c>
      <c r="Q80" s="472">
        <f t="shared" si="14"/>
        <v>0</v>
      </c>
      <c r="R80" s="472">
        <f t="shared" si="14"/>
        <v>0</v>
      </c>
      <c r="S80" s="472">
        <f t="shared" si="14"/>
        <v>0</v>
      </c>
      <c r="T80" s="472">
        <f t="shared" si="14"/>
        <v>0</v>
      </c>
      <c r="U80" s="881">
        <f>SUM(U68,U78)</f>
        <v>0</v>
      </c>
      <c r="V80" s="881">
        <f aca="true" t="shared" si="15" ref="V80:AB80">SUM(V68,V78)</f>
        <v>0</v>
      </c>
      <c r="W80" s="881">
        <f t="shared" si="15"/>
        <v>0</v>
      </c>
      <c r="X80" s="881">
        <f t="shared" si="15"/>
        <v>0</v>
      </c>
      <c r="Y80" s="881">
        <f t="shared" si="15"/>
        <v>0</v>
      </c>
      <c r="Z80" s="881">
        <f t="shared" si="15"/>
        <v>0</v>
      </c>
      <c r="AA80" s="881">
        <f t="shared" si="15"/>
        <v>0</v>
      </c>
      <c r="AB80" s="881">
        <f t="shared" si="15"/>
        <v>0</v>
      </c>
      <c r="AC80" s="899"/>
      <c r="AD80" s="899"/>
      <c r="AE80" s="908"/>
    </row>
    <row r="81" spans="2:31" ht="15" customHeight="1">
      <c r="B81" s="309"/>
      <c r="C81" s="842"/>
      <c r="D81" s="843"/>
      <c r="E81" s="930"/>
      <c r="F81" s="822"/>
      <c r="G81" s="932"/>
      <c r="H81" s="804"/>
      <c r="I81" s="928"/>
      <c r="J81" s="808"/>
      <c r="K81" s="800"/>
      <c r="L81" s="319" t="s">
        <v>302</v>
      </c>
      <c r="M81" s="473">
        <f>SUM(M69,M79)</f>
        <v>0</v>
      </c>
      <c r="N81" s="469">
        <f t="shared" si="14"/>
        <v>0</v>
      </c>
      <c r="O81" s="474">
        <f t="shared" si="14"/>
        <v>0</v>
      </c>
      <c r="P81" s="474">
        <f t="shared" si="14"/>
        <v>0</v>
      </c>
      <c r="Q81" s="474">
        <f t="shared" si="14"/>
        <v>0</v>
      </c>
      <c r="R81" s="474">
        <f t="shared" si="14"/>
        <v>0</v>
      </c>
      <c r="S81" s="474">
        <f t="shared" si="14"/>
        <v>0</v>
      </c>
      <c r="T81" s="474">
        <f t="shared" si="14"/>
        <v>0</v>
      </c>
      <c r="U81" s="882"/>
      <c r="V81" s="882"/>
      <c r="W81" s="882"/>
      <c r="X81" s="882"/>
      <c r="Y81" s="882"/>
      <c r="Z81" s="882"/>
      <c r="AA81" s="882"/>
      <c r="AB81" s="882"/>
      <c r="AC81" s="900"/>
      <c r="AD81" s="900"/>
      <c r="AE81" s="909"/>
    </row>
    <row r="82" spans="2:31" ht="15" customHeight="1">
      <c r="B82" s="873" t="s">
        <v>307</v>
      </c>
      <c r="C82" s="874"/>
      <c r="D82" s="933"/>
      <c r="E82" s="929"/>
      <c r="F82" s="821"/>
      <c r="G82" s="581"/>
      <c r="H82" s="903" t="s">
        <v>301</v>
      </c>
      <c r="I82" s="583"/>
      <c r="J82" s="584"/>
      <c r="K82" s="585"/>
      <c r="L82" s="318" t="s">
        <v>207</v>
      </c>
      <c r="M82" s="466"/>
      <c r="N82" s="466"/>
      <c r="O82" s="466"/>
      <c r="P82" s="466"/>
      <c r="Q82" s="466"/>
      <c r="R82" s="466"/>
      <c r="S82" s="466"/>
      <c r="T82" s="466"/>
      <c r="U82" s="881"/>
      <c r="V82" s="881"/>
      <c r="W82" s="881"/>
      <c r="X82" s="881"/>
      <c r="Y82" s="881"/>
      <c r="Z82" s="881"/>
      <c r="AA82" s="881"/>
      <c r="AB82" s="881"/>
      <c r="AC82" s="899"/>
      <c r="AD82" s="899"/>
      <c r="AE82" s="908"/>
    </row>
    <row r="83" spans="2:31" ht="15" customHeight="1">
      <c r="B83" s="875"/>
      <c r="C83" s="876"/>
      <c r="D83" s="934"/>
      <c r="E83" s="930"/>
      <c r="F83" s="822"/>
      <c r="G83" s="582"/>
      <c r="H83" s="904"/>
      <c r="I83" s="586"/>
      <c r="J83" s="587"/>
      <c r="K83" s="588"/>
      <c r="L83" s="319" t="s">
        <v>302</v>
      </c>
      <c r="M83" s="467"/>
      <c r="N83" s="467"/>
      <c r="O83" s="467"/>
      <c r="P83" s="467"/>
      <c r="Q83" s="467"/>
      <c r="R83" s="467"/>
      <c r="S83" s="467"/>
      <c r="T83" s="467"/>
      <c r="U83" s="882"/>
      <c r="V83" s="882"/>
      <c r="W83" s="882"/>
      <c r="X83" s="882"/>
      <c r="Y83" s="882"/>
      <c r="Z83" s="882"/>
      <c r="AA83" s="882"/>
      <c r="AB83" s="882"/>
      <c r="AC83" s="900"/>
      <c r="AD83" s="900"/>
      <c r="AE83" s="909"/>
    </row>
    <row r="84" spans="2:31" ht="15" customHeight="1">
      <c r="B84" s="875"/>
      <c r="C84" s="876"/>
      <c r="D84" s="933"/>
      <c r="E84" s="929"/>
      <c r="F84" s="821"/>
      <c r="G84" s="581"/>
      <c r="H84" s="903" t="s">
        <v>301</v>
      </c>
      <c r="I84" s="583"/>
      <c r="J84" s="584"/>
      <c r="K84" s="585"/>
      <c r="L84" s="318" t="s">
        <v>207</v>
      </c>
      <c r="M84" s="466"/>
      <c r="N84" s="466"/>
      <c r="O84" s="466"/>
      <c r="P84" s="466"/>
      <c r="Q84" s="466"/>
      <c r="R84" s="466"/>
      <c r="S84" s="466"/>
      <c r="T84" s="466"/>
      <c r="U84" s="881"/>
      <c r="V84" s="881"/>
      <c r="W84" s="881"/>
      <c r="X84" s="881"/>
      <c r="Y84" s="881"/>
      <c r="Z84" s="881"/>
      <c r="AA84" s="881"/>
      <c r="AB84" s="881"/>
      <c r="AC84" s="899"/>
      <c r="AD84" s="899"/>
      <c r="AE84" s="908"/>
    </row>
    <row r="85" spans="2:31" ht="15" customHeight="1">
      <c r="B85" s="875"/>
      <c r="C85" s="876"/>
      <c r="D85" s="934"/>
      <c r="E85" s="930"/>
      <c r="F85" s="822"/>
      <c r="G85" s="582"/>
      <c r="H85" s="904"/>
      <c r="I85" s="586"/>
      <c r="J85" s="587"/>
      <c r="K85" s="588"/>
      <c r="L85" s="319" t="s">
        <v>302</v>
      </c>
      <c r="M85" s="467"/>
      <c r="N85" s="467"/>
      <c r="O85" s="467"/>
      <c r="P85" s="467"/>
      <c r="Q85" s="467"/>
      <c r="R85" s="467"/>
      <c r="S85" s="467"/>
      <c r="T85" s="467"/>
      <c r="U85" s="882"/>
      <c r="V85" s="882"/>
      <c r="W85" s="882"/>
      <c r="X85" s="882"/>
      <c r="Y85" s="882"/>
      <c r="Z85" s="882"/>
      <c r="AA85" s="882"/>
      <c r="AB85" s="882"/>
      <c r="AC85" s="900"/>
      <c r="AD85" s="900"/>
      <c r="AE85" s="909"/>
    </row>
    <row r="86" spans="2:31" ht="15" customHeight="1">
      <c r="B86" s="875"/>
      <c r="C86" s="876"/>
      <c r="D86" s="933"/>
      <c r="E86" s="929"/>
      <c r="F86" s="821"/>
      <c r="G86" s="581"/>
      <c r="H86" s="903" t="s">
        <v>301</v>
      </c>
      <c r="I86" s="583"/>
      <c r="J86" s="584"/>
      <c r="K86" s="585"/>
      <c r="L86" s="318" t="s">
        <v>207</v>
      </c>
      <c r="M86" s="466"/>
      <c r="N86" s="466"/>
      <c r="O86" s="466"/>
      <c r="P86" s="466"/>
      <c r="Q86" s="466"/>
      <c r="R86" s="466"/>
      <c r="S86" s="466"/>
      <c r="T86" s="466"/>
      <c r="U86" s="881"/>
      <c r="V86" s="881"/>
      <c r="W86" s="881"/>
      <c r="X86" s="881"/>
      <c r="Y86" s="881"/>
      <c r="Z86" s="881"/>
      <c r="AA86" s="881"/>
      <c r="AB86" s="881"/>
      <c r="AC86" s="899"/>
      <c r="AD86" s="899"/>
      <c r="AE86" s="908"/>
    </row>
    <row r="87" spans="2:31" ht="15" customHeight="1">
      <c r="B87" s="875"/>
      <c r="C87" s="876"/>
      <c r="D87" s="934"/>
      <c r="E87" s="930"/>
      <c r="F87" s="822"/>
      <c r="G87" s="582"/>
      <c r="H87" s="904"/>
      <c r="I87" s="586"/>
      <c r="J87" s="587"/>
      <c r="K87" s="588"/>
      <c r="L87" s="319" t="s">
        <v>302</v>
      </c>
      <c r="M87" s="467"/>
      <c r="N87" s="467"/>
      <c r="O87" s="467"/>
      <c r="P87" s="467"/>
      <c r="Q87" s="467"/>
      <c r="R87" s="467"/>
      <c r="S87" s="467"/>
      <c r="T87" s="467"/>
      <c r="U87" s="882"/>
      <c r="V87" s="882"/>
      <c r="W87" s="882"/>
      <c r="X87" s="882"/>
      <c r="Y87" s="882"/>
      <c r="Z87" s="882"/>
      <c r="AA87" s="882"/>
      <c r="AB87" s="882"/>
      <c r="AC87" s="900"/>
      <c r="AD87" s="900"/>
      <c r="AE87" s="909"/>
    </row>
    <row r="88" spans="2:31" ht="15" customHeight="1">
      <c r="B88" s="875"/>
      <c r="C88" s="876"/>
      <c r="D88" s="933"/>
      <c r="E88" s="929"/>
      <c r="F88" s="821"/>
      <c r="G88" s="581"/>
      <c r="H88" s="903" t="s">
        <v>301</v>
      </c>
      <c r="I88" s="583"/>
      <c r="J88" s="584"/>
      <c r="K88" s="585"/>
      <c r="L88" s="318" t="s">
        <v>207</v>
      </c>
      <c r="M88" s="466"/>
      <c r="N88" s="466"/>
      <c r="O88" s="466"/>
      <c r="P88" s="466"/>
      <c r="Q88" s="466"/>
      <c r="R88" s="466"/>
      <c r="S88" s="466"/>
      <c r="T88" s="466"/>
      <c r="U88" s="881"/>
      <c r="V88" s="881"/>
      <c r="W88" s="881"/>
      <c r="X88" s="881"/>
      <c r="Y88" s="881"/>
      <c r="Z88" s="881"/>
      <c r="AA88" s="881"/>
      <c r="AB88" s="881"/>
      <c r="AC88" s="899"/>
      <c r="AD88" s="899"/>
      <c r="AE88" s="908"/>
    </row>
    <row r="89" spans="2:31" ht="15" customHeight="1">
      <c r="B89" s="875"/>
      <c r="C89" s="876"/>
      <c r="D89" s="934"/>
      <c r="E89" s="930"/>
      <c r="F89" s="822"/>
      <c r="G89" s="582"/>
      <c r="H89" s="904"/>
      <c r="I89" s="586"/>
      <c r="J89" s="587"/>
      <c r="K89" s="588"/>
      <c r="L89" s="319" t="s">
        <v>302</v>
      </c>
      <c r="M89" s="467"/>
      <c r="N89" s="467"/>
      <c r="O89" s="467"/>
      <c r="P89" s="467"/>
      <c r="Q89" s="467"/>
      <c r="R89" s="467"/>
      <c r="S89" s="467"/>
      <c r="T89" s="467"/>
      <c r="U89" s="882"/>
      <c r="V89" s="882"/>
      <c r="W89" s="882"/>
      <c r="X89" s="882"/>
      <c r="Y89" s="882"/>
      <c r="Z89" s="882"/>
      <c r="AA89" s="882"/>
      <c r="AB89" s="882"/>
      <c r="AC89" s="900"/>
      <c r="AD89" s="900"/>
      <c r="AE89" s="909"/>
    </row>
    <row r="90" spans="2:31" ht="15" customHeight="1">
      <c r="B90" s="875"/>
      <c r="C90" s="876"/>
      <c r="D90" s="933"/>
      <c r="E90" s="929"/>
      <c r="F90" s="821"/>
      <c r="G90" s="581"/>
      <c r="H90" s="903" t="s">
        <v>301</v>
      </c>
      <c r="I90" s="583"/>
      <c r="J90" s="584"/>
      <c r="K90" s="585"/>
      <c r="L90" s="318" t="s">
        <v>207</v>
      </c>
      <c r="M90" s="466"/>
      <c r="N90" s="466"/>
      <c r="O90" s="466"/>
      <c r="P90" s="466"/>
      <c r="Q90" s="466"/>
      <c r="R90" s="466"/>
      <c r="S90" s="466"/>
      <c r="T90" s="466"/>
      <c r="U90" s="881"/>
      <c r="V90" s="881"/>
      <c r="W90" s="881"/>
      <c r="X90" s="881"/>
      <c r="Y90" s="881"/>
      <c r="Z90" s="881"/>
      <c r="AA90" s="881"/>
      <c r="AB90" s="881"/>
      <c r="AC90" s="899"/>
      <c r="AD90" s="899"/>
      <c r="AE90" s="908"/>
    </row>
    <row r="91" spans="2:31" ht="15" customHeight="1">
      <c r="B91" s="875"/>
      <c r="C91" s="876"/>
      <c r="D91" s="934"/>
      <c r="E91" s="930"/>
      <c r="F91" s="822"/>
      <c r="G91" s="582"/>
      <c r="H91" s="904"/>
      <c r="I91" s="586"/>
      <c r="J91" s="587"/>
      <c r="K91" s="588"/>
      <c r="L91" s="319" t="s">
        <v>302</v>
      </c>
      <c r="M91" s="467"/>
      <c r="N91" s="467"/>
      <c r="O91" s="467"/>
      <c r="P91" s="467"/>
      <c r="Q91" s="467"/>
      <c r="R91" s="467"/>
      <c r="S91" s="467"/>
      <c r="T91" s="467"/>
      <c r="U91" s="882"/>
      <c r="V91" s="882"/>
      <c r="W91" s="882"/>
      <c r="X91" s="882"/>
      <c r="Y91" s="882"/>
      <c r="Z91" s="882"/>
      <c r="AA91" s="882"/>
      <c r="AB91" s="882"/>
      <c r="AC91" s="900"/>
      <c r="AD91" s="900"/>
      <c r="AE91" s="909"/>
    </row>
    <row r="92" spans="2:31" ht="15" customHeight="1">
      <c r="B92" s="875"/>
      <c r="C92" s="876"/>
      <c r="D92" s="838" t="s">
        <v>443</v>
      </c>
      <c r="E92" s="929"/>
      <c r="F92" s="821">
        <f>SUM(F82:F91)</f>
        <v>0</v>
      </c>
      <c r="G92" s="931"/>
      <c r="H92" s="803"/>
      <c r="I92" s="927"/>
      <c r="J92" s="807"/>
      <c r="K92" s="799"/>
      <c r="L92" s="318" t="s">
        <v>207</v>
      </c>
      <c r="M92" s="470">
        <f>SUM(M82,M84,M86,M88,M90)</f>
        <v>0</v>
      </c>
      <c r="N92" s="471">
        <f aca="true" t="shared" si="16" ref="N92:T93">SUM(N82,N84,N86,N88,N90)</f>
        <v>0</v>
      </c>
      <c r="O92" s="472">
        <f t="shared" si="16"/>
        <v>0</v>
      </c>
      <c r="P92" s="472">
        <f t="shared" si="16"/>
        <v>0</v>
      </c>
      <c r="Q92" s="472">
        <f t="shared" si="16"/>
        <v>0</v>
      </c>
      <c r="R92" s="472">
        <f t="shared" si="16"/>
        <v>0</v>
      </c>
      <c r="S92" s="472">
        <f t="shared" si="16"/>
        <v>0</v>
      </c>
      <c r="T92" s="472">
        <f t="shared" si="16"/>
        <v>0</v>
      </c>
      <c r="U92" s="881">
        <f>SUM(U82:U91)</f>
        <v>0</v>
      </c>
      <c r="V92" s="881">
        <f aca="true" t="shared" si="17" ref="V92:AB92">SUM(V82:V91)</f>
        <v>0</v>
      </c>
      <c r="W92" s="881">
        <f t="shared" si="17"/>
        <v>0</v>
      </c>
      <c r="X92" s="881">
        <f t="shared" si="17"/>
        <v>0</v>
      </c>
      <c r="Y92" s="881">
        <f t="shared" si="17"/>
        <v>0</v>
      </c>
      <c r="Z92" s="881">
        <f t="shared" si="17"/>
        <v>0</v>
      </c>
      <c r="AA92" s="881">
        <f t="shared" si="17"/>
        <v>0</v>
      </c>
      <c r="AB92" s="881">
        <f t="shared" si="17"/>
        <v>0</v>
      </c>
      <c r="AC92" s="899"/>
      <c r="AD92" s="899"/>
      <c r="AE92" s="908"/>
    </row>
    <row r="93" spans="2:31" ht="15" customHeight="1">
      <c r="B93" s="877"/>
      <c r="C93" s="878"/>
      <c r="D93" s="839"/>
      <c r="E93" s="930"/>
      <c r="F93" s="822"/>
      <c r="G93" s="932"/>
      <c r="H93" s="804"/>
      <c r="I93" s="928"/>
      <c r="J93" s="808"/>
      <c r="K93" s="800"/>
      <c r="L93" s="319" t="s">
        <v>302</v>
      </c>
      <c r="M93" s="473">
        <f>SUM(M83,M85,M87,M89,M91)</f>
        <v>0</v>
      </c>
      <c r="N93" s="469">
        <f t="shared" si="16"/>
        <v>0</v>
      </c>
      <c r="O93" s="474">
        <f t="shared" si="16"/>
        <v>0</v>
      </c>
      <c r="P93" s="474">
        <f t="shared" si="16"/>
        <v>0</v>
      </c>
      <c r="Q93" s="474">
        <f t="shared" si="16"/>
        <v>0</v>
      </c>
      <c r="R93" s="474">
        <f t="shared" si="16"/>
        <v>0</v>
      </c>
      <c r="S93" s="474">
        <f t="shared" si="16"/>
        <v>0</v>
      </c>
      <c r="T93" s="474">
        <f t="shared" si="16"/>
        <v>0</v>
      </c>
      <c r="U93" s="882"/>
      <c r="V93" s="882"/>
      <c r="W93" s="882"/>
      <c r="X93" s="882"/>
      <c r="Y93" s="882"/>
      <c r="Z93" s="882"/>
      <c r="AA93" s="882"/>
      <c r="AB93" s="882"/>
      <c r="AC93" s="900"/>
      <c r="AD93" s="900"/>
      <c r="AE93" s="909"/>
    </row>
    <row r="94" spans="2:31" ht="15" customHeight="1">
      <c r="B94" s="828" t="s">
        <v>444</v>
      </c>
      <c r="C94" s="829"/>
      <c r="D94" s="830"/>
      <c r="E94" s="929"/>
      <c r="F94" s="821">
        <f>SUM(F80,F92)</f>
        <v>0</v>
      </c>
      <c r="G94" s="931"/>
      <c r="H94" s="803"/>
      <c r="I94" s="927"/>
      <c r="J94" s="807"/>
      <c r="K94" s="799"/>
      <c r="L94" s="318" t="s">
        <v>207</v>
      </c>
      <c r="M94" s="468">
        <f>SUM(M80,M92)</f>
        <v>0</v>
      </c>
      <c r="N94" s="468">
        <f aca="true" t="shared" si="18" ref="N94:T95">SUM(N80,N92)</f>
        <v>0</v>
      </c>
      <c r="O94" s="468">
        <f t="shared" si="18"/>
        <v>0</v>
      </c>
      <c r="P94" s="468">
        <f t="shared" si="18"/>
        <v>0</v>
      </c>
      <c r="Q94" s="468">
        <f t="shared" si="18"/>
        <v>0</v>
      </c>
      <c r="R94" s="468">
        <f t="shared" si="18"/>
        <v>0</v>
      </c>
      <c r="S94" s="468">
        <f t="shared" si="18"/>
        <v>0</v>
      </c>
      <c r="T94" s="468">
        <f t="shared" si="18"/>
        <v>0</v>
      </c>
      <c r="U94" s="881">
        <f>SUM(U56,U80,U92)</f>
        <v>0</v>
      </c>
      <c r="V94" s="881">
        <f aca="true" t="shared" si="19" ref="V94:AB94">SUM(V56,V80,V92)</f>
        <v>0</v>
      </c>
      <c r="W94" s="881">
        <f t="shared" si="19"/>
        <v>0</v>
      </c>
      <c r="X94" s="881">
        <f t="shared" si="19"/>
        <v>0</v>
      </c>
      <c r="Y94" s="881">
        <f t="shared" si="19"/>
        <v>0</v>
      </c>
      <c r="Z94" s="881">
        <f t="shared" si="19"/>
        <v>0</v>
      </c>
      <c r="AA94" s="881">
        <f t="shared" si="19"/>
        <v>0</v>
      </c>
      <c r="AB94" s="881">
        <f t="shared" si="19"/>
        <v>0</v>
      </c>
      <c r="AC94" s="899"/>
      <c r="AD94" s="899"/>
      <c r="AE94" s="908"/>
    </row>
    <row r="95" spans="2:31" ht="15" customHeight="1">
      <c r="B95" s="831"/>
      <c r="C95" s="832"/>
      <c r="D95" s="833"/>
      <c r="E95" s="930"/>
      <c r="F95" s="822"/>
      <c r="G95" s="932"/>
      <c r="H95" s="804"/>
      <c r="I95" s="928"/>
      <c r="J95" s="808"/>
      <c r="K95" s="800"/>
      <c r="L95" s="319" t="s">
        <v>302</v>
      </c>
      <c r="M95" s="479">
        <f>SUM(M81,M93)</f>
        <v>0</v>
      </c>
      <c r="N95" s="479">
        <f t="shared" si="18"/>
        <v>0</v>
      </c>
      <c r="O95" s="479">
        <f t="shared" si="18"/>
        <v>0</v>
      </c>
      <c r="P95" s="479">
        <f t="shared" si="18"/>
        <v>0</v>
      </c>
      <c r="Q95" s="479">
        <f t="shared" si="18"/>
        <v>0</v>
      </c>
      <c r="R95" s="479">
        <f t="shared" si="18"/>
        <v>0</v>
      </c>
      <c r="S95" s="479">
        <f t="shared" si="18"/>
        <v>0</v>
      </c>
      <c r="T95" s="479">
        <f t="shared" si="18"/>
        <v>0</v>
      </c>
      <c r="U95" s="882"/>
      <c r="V95" s="882"/>
      <c r="W95" s="882"/>
      <c r="X95" s="882"/>
      <c r="Y95" s="882"/>
      <c r="Z95" s="882"/>
      <c r="AA95" s="882"/>
      <c r="AB95" s="882"/>
      <c r="AC95" s="900"/>
      <c r="AD95" s="900"/>
      <c r="AE95" s="909"/>
    </row>
    <row r="96" spans="2:31" ht="15" customHeight="1">
      <c r="B96" s="915" t="s">
        <v>477</v>
      </c>
      <c r="C96" s="916"/>
      <c r="D96" s="917"/>
      <c r="E96" s="901"/>
      <c r="F96" s="893"/>
      <c r="G96" s="581"/>
      <c r="H96" s="903" t="s">
        <v>301</v>
      </c>
      <c r="I96" s="583"/>
      <c r="J96" s="584"/>
      <c r="K96" s="585"/>
      <c r="L96" s="348" t="s">
        <v>207</v>
      </c>
      <c r="M96" s="472"/>
      <c r="N96" s="480"/>
      <c r="O96" s="480"/>
      <c r="P96" s="480"/>
      <c r="Q96" s="480"/>
      <c r="R96" s="480"/>
      <c r="S96" s="480"/>
      <c r="T96" s="480"/>
      <c r="U96" s="883"/>
      <c r="V96" s="883"/>
      <c r="W96" s="883"/>
      <c r="X96" s="881"/>
      <c r="Y96" s="881"/>
      <c r="Z96" s="881"/>
      <c r="AA96" s="881"/>
      <c r="AB96" s="881"/>
      <c r="AC96" s="879"/>
      <c r="AD96" s="879"/>
      <c r="AE96" s="908"/>
    </row>
    <row r="97" spans="2:31" ht="15" customHeight="1">
      <c r="B97" s="918" t="s">
        <v>445</v>
      </c>
      <c r="C97" s="919"/>
      <c r="D97" s="920"/>
      <c r="E97" s="902"/>
      <c r="F97" s="894"/>
      <c r="G97" s="582"/>
      <c r="H97" s="904"/>
      <c r="I97" s="586"/>
      <c r="J97" s="587"/>
      <c r="K97" s="588"/>
      <c r="L97" s="349" t="s">
        <v>302</v>
      </c>
      <c r="M97" s="474"/>
      <c r="N97" s="481"/>
      <c r="O97" s="481"/>
      <c r="P97" s="481"/>
      <c r="Q97" s="481"/>
      <c r="R97" s="481"/>
      <c r="S97" s="481"/>
      <c r="T97" s="481"/>
      <c r="U97" s="884"/>
      <c r="V97" s="884"/>
      <c r="W97" s="884"/>
      <c r="X97" s="882"/>
      <c r="Y97" s="882"/>
      <c r="Z97" s="882"/>
      <c r="AA97" s="882"/>
      <c r="AB97" s="882"/>
      <c r="AC97" s="880"/>
      <c r="AD97" s="880"/>
      <c r="AE97" s="909"/>
    </row>
    <row r="98" spans="2:31" ht="15" customHeight="1">
      <c r="B98" s="921" t="s">
        <v>446</v>
      </c>
      <c r="C98" s="922"/>
      <c r="D98" s="923"/>
      <c r="E98" s="891"/>
      <c r="F98" s="893"/>
      <c r="G98" s="895"/>
      <c r="H98" s="803"/>
      <c r="I98" s="897"/>
      <c r="J98" s="773"/>
      <c r="K98" s="817"/>
      <c r="L98" s="347" t="s">
        <v>207</v>
      </c>
      <c r="M98" s="468">
        <f>SUM(M94,M96)</f>
        <v>0</v>
      </c>
      <c r="N98" s="468">
        <f aca="true" t="shared" si="20" ref="N98:T98">SUM(N94,N96)</f>
        <v>0</v>
      </c>
      <c r="O98" s="468">
        <f t="shared" si="20"/>
        <v>0</v>
      </c>
      <c r="P98" s="468">
        <f>SUM(P94,P96)</f>
        <v>0</v>
      </c>
      <c r="Q98" s="468">
        <f t="shared" si="20"/>
        <v>0</v>
      </c>
      <c r="R98" s="468">
        <f t="shared" si="20"/>
        <v>0</v>
      </c>
      <c r="S98" s="468">
        <f t="shared" si="20"/>
        <v>0</v>
      </c>
      <c r="T98" s="468">
        <f t="shared" si="20"/>
        <v>0</v>
      </c>
      <c r="U98" s="888">
        <f>SUM(U94:U97)</f>
        <v>0</v>
      </c>
      <c r="V98" s="888">
        <f aca="true" t="shared" si="21" ref="V98:AB98">SUM(V94:V97)</f>
        <v>0</v>
      </c>
      <c r="W98" s="888">
        <f t="shared" si="21"/>
        <v>0</v>
      </c>
      <c r="X98" s="888">
        <f t="shared" si="21"/>
        <v>0</v>
      </c>
      <c r="Y98" s="888">
        <f t="shared" si="21"/>
        <v>0</v>
      </c>
      <c r="Z98" s="888">
        <f t="shared" si="21"/>
        <v>0</v>
      </c>
      <c r="AA98" s="888">
        <f t="shared" si="21"/>
        <v>0</v>
      </c>
      <c r="AB98" s="888">
        <f t="shared" si="21"/>
        <v>0</v>
      </c>
      <c r="AC98" s="886"/>
      <c r="AD98" s="886"/>
      <c r="AE98" s="908"/>
    </row>
    <row r="99" spans="2:31" ht="15" customHeight="1">
      <c r="B99" s="924"/>
      <c r="C99" s="925"/>
      <c r="D99" s="926"/>
      <c r="E99" s="892"/>
      <c r="F99" s="894"/>
      <c r="G99" s="896"/>
      <c r="H99" s="804"/>
      <c r="I99" s="898"/>
      <c r="J99" s="774"/>
      <c r="K99" s="890"/>
      <c r="L99" s="346" t="s">
        <v>302</v>
      </c>
      <c r="M99" s="479">
        <f>SUM(M95,M97)</f>
        <v>0</v>
      </c>
      <c r="N99" s="479">
        <f aca="true" t="shared" si="22" ref="N99:T99">SUM(N95,N97)</f>
        <v>0</v>
      </c>
      <c r="O99" s="479">
        <f t="shared" si="22"/>
        <v>0</v>
      </c>
      <c r="P99" s="479">
        <f t="shared" si="22"/>
        <v>0</v>
      </c>
      <c r="Q99" s="479">
        <f t="shared" si="22"/>
        <v>0</v>
      </c>
      <c r="R99" s="479">
        <f t="shared" si="22"/>
        <v>0</v>
      </c>
      <c r="S99" s="479">
        <f t="shared" si="22"/>
        <v>0</v>
      </c>
      <c r="T99" s="479">
        <f t="shared" si="22"/>
        <v>0</v>
      </c>
      <c r="U99" s="889"/>
      <c r="V99" s="889"/>
      <c r="W99" s="889"/>
      <c r="X99" s="889"/>
      <c r="Y99" s="889"/>
      <c r="Z99" s="889"/>
      <c r="AA99" s="889"/>
      <c r="AB99" s="889"/>
      <c r="AC99" s="887"/>
      <c r="AD99" s="887"/>
      <c r="AE99" s="909"/>
    </row>
    <row r="100" spans="2:31" ht="15" customHeight="1" thickBot="1">
      <c r="B100" s="834" t="s">
        <v>321</v>
      </c>
      <c r="C100" s="835"/>
      <c r="D100" s="835"/>
      <c r="E100" s="835"/>
      <c r="F100" s="835"/>
      <c r="G100" s="835"/>
      <c r="H100" s="835"/>
      <c r="I100" s="835"/>
      <c r="J100" s="835"/>
      <c r="K100" s="835"/>
      <c r="L100" s="350"/>
      <c r="M100" s="482"/>
      <c r="N100" s="351"/>
      <c r="O100" s="352"/>
      <c r="P100" s="352"/>
      <c r="Q100" s="352"/>
      <c r="R100" s="352"/>
      <c r="S100" s="352"/>
      <c r="T100" s="352"/>
      <c r="U100" s="483"/>
      <c r="V100" s="483"/>
      <c r="W100" s="483"/>
      <c r="X100" s="483"/>
      <c r="Y100" s="483"/>
      <c r="Z100" s="483"/>
      <c r="AA100" s="483"/>
      <c r="AB100" s="483"/>
      <c r="AC100" s="353"/>
      <c r="AD100" s="353"/>
      <c r="AE100" s="354"/>
    </row>
    <row r="101" ht="15" customHeight="1">
      <c r="C101" s="355" t="s">
        <v>478</v>
      </c>
    </row>
    <row r="102" spans="3:29" ht="15" customHeight="1">
      <c r="C102" s="355" t="s">
        <v>313</v>
      </c>
      <c r="F102" s="356"/>
      <c r="M102" s="357"/>
      <c r="N102" s="357"/>
      <c r="O102" s="357"/>
      <c r="P102" s="357"/>
      <c r="Q102" s="357"/>
      <c r="R102" s="357"/>
      <c r="S102" s="357"/>
      <c r="T102" s="357"/>
      <c r="U102" s="357"/>
      <c r="V102" s="357"/>
      <c r="W102" s="357"/>
      <c r="X102" s="357"/>
      <c r="Y102" s="357"/>
      <c r="Z102" s="357"/>
      <c r="AA102" s="357"/>
      <c r="AB102" s="357"/>
      <c r="AC102" s="357"/>
    </row>
    <row r="103" ht="15" customHeight="1">
      <c r="C103" s="355" t="s">
        <v>314</v>
      </c>
    </row>
    <row r="104" ht="15" customHeight="1"/>
  </sheetData>
  <sheetProtection/>
  <mergeCells count="770">
    <mergeCell ref="B82:C93"/>
    <mergeCell ref="V3:AA4"/>
    <mergeCell ref="B62:B77"/>
    <mergeCell ref="C80:D81"/>
    <mergeCell ref="D86:D87"/>
    <mergeCell ref="D64:D65"/>
    <mergeCell ref="D70:D71"/>
    <mergeCell ref="D76:D77"/>
    <mergeCell ref="AC3:AD4"/>
    <mergeCell ref="B16:B48"/>
    <mergeCell ref="E3:E5"/>
    <mergeCell ref="N3:S4"/>
    <mergeCell ref="H6:H7"/>
    <mergeCell ref="D6:D7"/>
    <mergeCell ref="F6:F7"/>
    <mergeCell ref="G5:I5"/>
    <mergeCell ref="C42:C55"/>
    <mergeCell ref="D88:D89"/>
    <mergeCell ref="E6:E7"/>
    <mergeCell ref="D8:D9"/>
    <mergeCell ref="E8:E9"/>
    <mergeCell ref="D14:D15"/>
    <mergeCell ref="E14:E15"/>
    <mergeCell ref="D18:D19"/>
    <mergeCell ref="E18:E19"/>
    <mergeCell ref="F8:F9"/>
    <mergeCell ref="H8:H9"/>
    <mergeCell ref="D78:D79"/>
    <mergeCell ref="D82:D83"/>
    <mergeCell ref="D10:D11"/>
    <mergeCell ref="E10:E11"/>
    <mergeCell ref="F10:F11"/>
    <mergeCell ref="H10:H11"/>
    <mergeCell ref="D12:D13"/>
    <mergeCell ref="E12:E13"/>
    <mergeCell ref="F12:F13"/>
    <mergeCell ref="H12:H13"/>
    <mergeCell ref="I16:I17"/>
    <mergeCell ref="J16:J17"/>
    <mergeCell ref="K16:K17"/>
    <mergeCell ref="F14:F15"/>
    <mergeCell ref="H14:H15"/>
    <mergeCell ref="F18:F19"/>
    <mergeCell ref="H18:H19"/>
    <mergeCell ref="D16:D17"/>
    <mergeCell ref="E16:E17"/>
    <mergeCell ref="F16:F17"/>
    <mergeCell ref="G16:G17"/>
    <mergeCell ref="H16:H17"/>
    <mergeCell ref="D20:D21"/>
    <mergeCell ref="E20:E21"/>
    <mergeCell ref="F20:F21"/>
    <mergeCell ref="H20:H21"/>
    <mergeCell ref="H22:H23"/>
    <mergeCell ref="D22:D23"/>
    <mergeCell ref="E22:E23"/>
    <mergeCell ref="F22:F23"/>
    <mergeCell ref="H24:H25"/>
    <mergeCell ref="D24:D25"/>
    <mergeCell ref="E24:E25"/>
    <mergeCell ref="F24:F25"/>
    <mergeCell ref="D26:D27"/>
    <mergeCell ref="E26:E27"/>
    <mergeCell ref="F26:F27"/>
    <mergeCell ref="G26:G27"/>
    <mergeCell ref="H26:H27"/>
    <mergeCell ref="I26:I27"/>
    <mergeCell ref="J26:J27"/>
    <mergeCell ref="K26:K27"/>
    <mergeCell ref="H28:H29"/>
    <mergeCell ref="D28:D29"/>
    <mergeCell ref="E28:E29"/>
    <mergeCell ref="F28:F29"/>
    <mergeCell ref="H30:H31"/>
    <mergeCell ref="D30:D31"/>
    <mergeCell ref="E30:E31"/>
    <mergeCell ref="F30:F31"/>
    <mergeCell ref="H32:H33"/>
    <mergeCell ref="D32:D33"/>
    <mergeCell ref="E32:E33"/>
    <mergeCell ref="F32:F33"/>
    <mergeCell ref="H34:H35"/>
    <mergeCell ref="D34:D35"/>
    <mergeCell ref="E34:E35"/>
    <mergeCell ref="F34:F35"/>
    <mergeCell ref="H36:H37"/>
    <mergeCell ref="D36:D37"/>
    <mergeCell ref="E36:E37"/>
    <mergeCell ref="F36:F37"/>
    <mergeCell ref="H38:H39"/>
    <mergeCell ref="D38:D39"/>
    <mergeCell ref="E38:E39"/>
    <mergeCell ref="F38:F39"/>
    <mergeCell ref="D40:D41"/>
    <mergeCell ref="E40:E41"/>
    <mergeCell ref="F40:F41"/>
    <mergeCell ref="G40:G41"/>
    <mergeCell ref="H40:H41"/>
    <mergeCell ref="I40:I41"/>
    <mergeCell ref="J40:J41"/>
    <mergeCell ref="K40:K41"/>
    <mergeCell ref="H42:H43"/>
    <mergeCell ref="D42:D43"/>
    <mergeCell ref="E42:E43"/>
    <mergeCell ref="F42:F43"/>
    <mergeCell ref="H44:H45"/>
    <mergeCell ref="D44:D45"/>
    <mergeCell ref="E44:E45"/>
    <mergeCell ref="F44:F45"/>
    <mergeCell ref="H46:H47"/>
    <mergeCell ref="D46:D47"/>
    <mergeCell ref="E46:E47"/>
    <mergeCell ref="F46:F47"/>
    <mergeCell ref="H48:H49"/>
    <mergeCell ref="D48:D49"/>
    <mergeCell ref="E48:E49"/>
    <mergeCell ref="F48:F49"/>
    <mergeCell ref="H50:H51"/>
    <mergeCell ref="D50:D51"/>
    <mergeCell ref="E50:E51"/>
    <mergeCell ref="F50:F51"/>
    <mergeCell ref="H52:H53"/>
    <mergeCell ref="D52:D53"/>
    <mergeCell ref="E52:E53"/>
    <mergeCell ref="F52:F53"/>
    <mergeCell ref="D54:D55"/>
    <mergeCell ref="E54:E55"/>
    <mergeCell ref="F54:F55"/>
    <mergeCell ref="G54:G55"/>
    <mergeCell ref="H54:H55"/>
    <mergeCell ref="I54:I55"/>
    <mergeCell ref="J54:J55"/>
    <mergeCell ref="K54:K55"/>
    <mergeCell ref="I56:I57"/>
    <mergeCell ref="J56:J57"/>
    <mergeCell ref="K56:K57"/>
    <mergeCell ref="C56:D57"/>
    <mergeCell ref="E56:E57"/>
    <mergeCell ref="F56:F57"/>
    <mergeCell ref="G56:G57"/>
    <mergeCell ref="D58:D59"/>
    <mergeCell ref="F58:F59"/>
    <mergeCell ref="H58:H59"/>
    <mergeCell ref="H56:H57"/>
    <mergeCell ref="D60:D61"/>
    <mergeCell ref="E60:E61"/>
    <mergeCell ref="F60:F61"/>
    <mergeCell ref="H60:H61"/>
    <mergeCell ref="E64:E65"/>
    <mergeCell ref="F64:F65"/>
    <mergeCell ref="H64:H65"/>
    <mergeCell ref="D62:D63"/>
    <mergeCell ref="E62:E63"/>
    <mergeCell ref="F62:F63"/>
    <mergeCell ref="H62:H63"/>
    <mergeCell ref="I68:I69"/>
    <mergeCell ref="J68:J69"/>
    <mergeCell ref="K68:K69"/>
    <mergeCell ref="D66:D67"/>
    <mergeCell ref="E66:E67"/>
    <mergeCell ref="F66:F67"/>
    <mergeCell ref="H66:H67"/>
    <mergeCell ref="E70:E71"/>
    <mergeCell ref="F70:F71"/>
    <mergeCell ref="H70:H71"/>
    <mergeCell ref="D68:D69"/>
    <mergeCell ref="E68:E69"/>
    <mergeCell ref="F68:F69"/>
    <mergeCell ref="G68:G69"/>
    <mergeCell ref="H68:H69"/>
    <mergeCell ref="D72:D73"/>
    <mergeCell ref="E72:E73"/>
    <mergeCell ref="F72:F73"/>
    <mergeCell ref="H72:H73"/>
    <mergeCell ref="D74:D75"/>
    <mergeCell ref="E74:E75"/>
    <mergeCell ref="F74:F75"/>
    <mergeCell ref="H74:H75"/>
    <mergeCell ref="J78:J79"/>
    <mergeCell ref="K78:K79"/>
    <mergeCell ref="E76:E77"/>
    <mergeCell ref="F76:F77"/>
    <mergeCell ref="H76:H77"/>
    <mergeCell ref="I80:I81"/>
    <mergeCell ref="J80:J81"/>
    <mergeCell ref="K80:K81"/>
    <mergeCell ref="E78:E79"/>
    <mergeCell ref="F78:F79"/>
    <mergeCell ref="G78:G79"/>
    <mergeCell ref="E80:E81"/>
    <mergeCell ref="F80:F81"/>
    <mergeCell ref="G80:G81"/>
    <mergeCell ref="I78:I79"/>
    <mergeCell ref="E82:E83"/>
    <mergeCell ref="F82:F83"/>
    <mergeCell ref="H82:H83"/>
    <mergeCell ref="H80:H81"/>
    <mergeCell ref="D84:D85"/>
    <mergeCell ref="E84:E85"/>
    <mergeCell ref="F84:F85"/>
    <mergeCell ref="H84:H85"/>
    <mergeCell ref="E88:E89"/>
    <mergeCell ref="F88:F89"/>
    <mergeCell ref="H88:H89"/>
    <mergeCell ref="E86:E87"/>
    <mergeCell ref="F86:F87"/>
    <mergeCell ref="H86:H87"/>
    <mergeCell ref="D90:D91"/>
    <mergeCell ref="E90:E91"/>
    <mergeCell ref="F90:F91"/>
    <mergeCell ref="H90:H91"/>
    <mergeCell ref="K92:K93"/>
    <mergeCell ref="D92:D93"/>
    <mergeCell ref="E92:E93"/>
    <mergeCell ref="F92:F93"/>
    <mergeCell ref="G92:G93"/>
    <mergeCell ref="B98:D99"/>
    <mergeCell ref="H92:H93"/>
    <mergeCell ref="I92:I93"/>
    <mergeCell ref="J92:J93"/>
    <mergeCell ref="E94:E95"/>
    <mergeCell ref="F94:F95"/>
    <mergeCell ref="G94:G95"/>
    <mergeCell ref="H94:H95"/>
    <mergeCell ref="I94:I95"/>
    <mergeCell ref="J94:J95"/>
    <mergeCell ref="B100:K100"/>
    <mergeCell ref="B3:D5"/>
    <mergeCell ref="F3:F5"/>
    <mergeCell ref="G3:I4"/>
    <mergeCell ref="J3:J5"/>
    <mergeCell ref="K3:K5"/>
    <mergeCell ref="C6:C17"/>
    <mergeCell ref="B94:D95"/>
    <mergeCell ref="B96:D96"/>
    <mergeCell ref="B97:D97"/>
    <mergeCell ref="AE3:AE5"/>
    <mergeCell ref="C58:C69"/>
    <mergeCell ref="C70:C79"/>
    <mergeCell ref="AE6:AE7"/>
    <mergeCell ref="AE8:AE9"/>
    <mergeCell ref="AE10:AE11"/>
    <mergeCell ref="AE12:AE13"/>
    <mergeCell ref="AE14:AE15"/>
    <mergeCell ref="AE16:AE17"/>
    <mergeCell ref="H78:H79"/>
    <mergeCell ref="AE18:AE19"/>
    <mergeCell ref="AE20:AE21"/>
    <mergeCell ref="AE22:AE23"/>
    <mergeCell ref="AE24:AE25"/>
    <mergeCell ref="AE26:AE27"/>
    <mergeCell ref="AE28:AE29"/>
    <mergeCell ref="AE30:AE31"/>
    <mergeCell ref="AE32:AE33"/>
    <mergeCell ref="AE34:AE35"/>
    <mergeCell ref="AE36:AE37"/>
    <mergeCell ref="AE38:AE39"/>
    <mergeCell ref="AE40:AE41"/>
    <mergeCell ref="AE42:AE43"/>
    <mergeCell ref="AE44:AE45"/>
    <mergeCell ref="AE46:AE47"/>
    <mergeCell ref="AE48:AE49"/>
    <mergeCell ref="AE50:AE51"/>
    <mergeCell ref="AE52:AE53"/>
    <mergeCell ref="AE54:AE55"/>
    <mergeCell ref="AE56:AE57"/>
    <mergeCell ref="AE58:AE59"/>
    <mergeCell ref="AE60:AE61"/>
    <mergeCell ref="AE62:AE63"/>
    <mergeCell ref="AE64:AE65"/>
    <mergeCell ref="AE66:AE67"/>
    <mergeCell ref="AE68:AE69"/>
    <mergeCell ref="AE70:AE71"/>
    <mergeCell ref="AE72:AE73"/>
    <mergeCell ref="AE88:AE89"/>
    <mergeCell ref="AE74:AE75"/>
    <mergeCell ref="AE76:AE77"/>
    <mergeCell ref="AE78:AE79"/>
    <mergeCell ref="AE80:AE81"/>
    <mergeCell ref="C28:C41"/>
    <mergeCell ref="C18:C27"/>
    <mergeCell ref="AE98:AE99"/>
    <mergeCell ref="AE90:AE91"/>
    <mergeCell ref="AE92:AE93"/>
    <mergeCell ref="AE94:AE95"/>
    <mergeCell ref="AE96:AE97"/>
    <mergeCell ref="AE82:AE83"/>
    <mergeCell ref="AE84:AE85"/>
    <mergeCell ref="AE86:AE87"/>
    <mergeCell ref="AC6:AC7"/>
    <mergeCell ref="AD6:AD7"/>
    <mergeCell ref="AC8:AC9"/>
    <mergeCell ref="AD8:AD9"/>
    <mergeCell ref="AC10:AC11"/>
    <mergeCell ref="AD10:AD11"/>
    <mergeCell ref="AC12:AC13"/>
    <mergeCell ref="AD12:AD13"/>
    <mergeCell ref="AC14:AC15"/>
    <mergeCell ref="AD14:AD15"/>
    <mergeCell ref="AC16:AC17"/>
    <mergeCell ref="AD16:AD17"/>
    <mergeCell ref="AC18:AC19"/>
    <mergeCell ref="AD18:AD19"/>
    <mergeCell ref="AC20:AC21"/>
    <mergeCell ref="AD20:AD21"/>
    <mergeCell ref="AC22:AC23"/>
    <mergeCell ref="AD22:AD23"/>
    <mergeCell ref="AC24:AC25"/>
    <mergeCell ref="AD24:AD25"/>
    <mergeCell ref="AC26:AC27"/>
    <mergeCell ref="AD26:AD27"/>
    <mergeCell ref="AC28:AC29"/>
    <mergeCell ref="AD28:AD29"/>
    <mergeCell ref="AC30:AC31"/>
    <mergeCell ref="AD30:AD31"/>
    <mergeCell ref="AC32:AC33"/>
    <mergeCell ref="AD32:AD33"/>
    <mergeCell ref="AC34:AC35"/>
    <mergeCell ref="AD34:AD35"/>
    <mergeCell ref="AC36:AC37"/>
    <mergeCell ref="AD36:AD37"/>
    <mergeCell ref="AC38:AC39"/>
    <mergeCell ref="AD38:AD39"/>
    <mergeCell ref="AC40:AC41"/>
    <mergeCell ref="AD40:AD41"/>
    <mergeCell ref="AC42:AC43"/>
    <mergeCell ref="AD42:AD43"/>
    <mergeCell ref="AC44:AC45"/>
    <mergeCell ref="AD44:AD45"/>
    <mergeCell ref="AC46:AC47"/>
    <mergeCell ref="AD46:AD47"/>
    <mergeCell ref="AC48:AC49"/>
    <mergeCell ref="AD48:AD49"/>
    <mergeCell ref="AC50:AC51"/>
    <mergeCell ref="AD50:AD51"/>
    <mergeCell ref="AC52:AC53"/>
    <mergeCell ref="AD52:AD53"/>
    <mergeCell ref="AC54:AC55"/>
    <mergeCell ref="AD54:AD55"/>
    <mergeCell ref="AC56:AC57"/>
    <mergeCell ref="AD56:AD57"/>
    <mergeCell ref="U58:U59"/>
    <mergeCell ref="V58:V59"/>
    <mergeCell ref="W58:W59"/>
    <mergeCell ref="X58:X59"/>
    <mergeCell ref="Y58:Y59"/>
    <mergeCell ref="Z58:Z59"/>
    <mergeCell ref="AA58:AA59"/>
    <mergeCell ref="AB58:AB59"/>
    <mergeCell ref="AC58:AC59"/>
    <mergeCell ref="AD58:AD59"/>
    <mergeCell ref="AC60:AC61"/>
    <mergeCell ref="AD60:AD61"/>
    <mergeCell ref="AC62:AC63"/>
    <mergeCell ref="AD62:AD63"/>
    <mergeCell ref="AC64:AC65"/>
    <mergeCell ref="AD64:AD65"/>
    <mergeCell ref="AC66:AC67"/>
    <mergeCell ref="AD66:AD67"/>
    <mergeCell ref="AC68:AC69"/>
    <mergeCell ref="AD68:AD69"/>
    <mergeCell ref="AC70:AC71"/>
    <mergeCell ref="AD70:AD71"/>
    <mergeCell ref="AC72:AC73"/>
    <mergeCell ref="AD72:AD73"/>
    <mergeCell ref="AC74:AC75"/>
    <mergeCell ref="AD74:AD75"/>
    <mergeCell ref="AC76:AC77"/>
    <mergeCell ref="AD76:AD77"/>
    <mergeCell ref="AC78:AC79"/>
    <mergeCell ref="AD78:AD79"/>
    <mergeCell ref="AC80:AC81"/>
    <mergeCell ref="AD80:AD81"/>
    <mergeCell ref="AC82:AC83"/>
    <mergeCell ref="AD82:AD83"/>
    <mergeCell ref="AC84:AC85"/>
    <mergeCell ref="AD84:AD85"/>
    <mergeCell ref="AC86:AC87"/>
    <mergeCell ref="AD86:AD87"/>
    <mergeCell ref="AC88:AC89"/>
    <mergeCell ref="AD88:AD89"/>
    <mergeCell ref="AC90:AC91"/>
    <mergeCell ref="AD90:AD91"/>
    <mergeCell ref="AC92:AC93"/>
    <mergeCell ref="AD92:AD93"/>
    <mergeCell ref="K94:K95"/>
    <mergeCell ref="AC94:AC95"/>
    <mergeCell ref="AD94:AD95"/>
    <mergeCell ref="E96:E97"/>
    <mergeCell ref="F96:F97"/>
    <mergeCell ref="H96:H97"/>
    <mergeCell ref="J98:J99"/>
    <mergeCell ref="K98:K99"/>
    <mergeCell ref="E98:E99"/>
    <mergeCell ref="U98:U99"/>
    <mergeCell ref="F98:F99"/>
    <mergeCell ref="G98:G99"/>
    <mergeCell ref="H98:H99"/>
    <mergeCell ref="I98:I99"/>
    <mergeCell ref="V98:V99"/>
    <mergeCell ref="W98:W99"/>
    <mergeCell ref="X98:X99"/>
    <mergeCell ref="Y98:Y99"/>
    <mergeCell ref="Z98:Z99"/>
    <mergeCell ref="AA98:AA99"/>
    <mergeCell ref="AB98:AB99"/>
    <mergeCell ref="AC98:AC99"/>
    <mergeCell ref="AD98:AD99"/>
    <mergeCell ref="U6:U7"/>
    <mergeCell ref="V6:V7"/>
    <mergeCell ref="W6:W7"/>
    <mergeCell ref="X6:X7"/>
    <mergeCell ref="Y6:Y7"/>
    <mergeCell ref="Z6:Z7"/>
    <mergeCell ref="AA6:AA7"/>
    <mergeCell ref="AB6:AB7"/>
    <mergeCell ref="U8:U9"/>
    <mergeCell ref="V8:V9"/>
    <mergeCell ref="W8:W9"/>
    <mergeCell ref="X8:X9"/>
    <mergeCell ref="Y8:Y9"/>
    <mergeCell ref="Z8:Z9"/>
    <mergeCell ref="AA8:AA9"/>
    <mergeCell ref="AB8:AB9"/>
    <mergeCell ref="U10:U11"/>
    <mergeCell ref="V10:V11"/>
    <mergeCell ref="W10:W11"/>
    <mergeCell ref="X10:X11"/>
    <mergeCell ref="Y10:Y11"/>
    <mergeCell ref="Z10:Z11"/>
    <mergeCell ref="AA10:AA11"/>
    <mergeCell ref="AB10:AB11"/>
    <mergeCell ref="U12:U13"/>
    <mergeCell ref="V12:V13"/>
    <mergeCell ref="W12:W13"/>
    <mergeCell ref="X12:X13"/>
    <mergeCell ref="Y12:Y13"/>
    <mergeCell ref="Z12:Z13"/>
    <mergeCell ref="AA12:AA13"/>
    <mergeCell ref="AB12:AB13"/>
    <mergeCell ref="U14:U15"/>
    <mergeCell ref="V14:V15"/>
    <mergeCell ref="W14:W15"/>
    <mergeCell ref="X14:X15"/>
    <mergeCell ref="Y14:Y15"/>
    <mergeCell ref="Z14:Z15"/>
    <mergeCell ref="AA14:AA15"/>
    <mergeCell ref="AB14:AB15"/>
    <mergeCell ref="U16:U17"/>
    <mergeCell ref="V16:V17"/>
    <mergeCell ref="W16:W17"/>
    <mergeCell ref="X16:X17"/>
    <mergeCell ref="Y16:Y17"/>
    <mergeCell ref="Z16:Z17"/>
    <mergeCell ref="AA16:AA17"/>
    <mergeCell ref="AB16:AB17"/>
    <mergeCell ref="U18:U19"/>
    <mergeCell ref="V18:V19"/>
    <mergeCell ref="W18:W19"/>
    <mergeCell ref="X18:X19"/>
    <mergeCell ref="Y18:Y19"/>
    <mergeCell ref="Z18:Z19"/>
    <mergeCell ref="AA18:AA19"/>
    <mergeCell ref="AB18:AB19"/>
    <mergeCell ref="U20:U21"/>
    <mergeCell ref="V20:V21"/>
    <mergeCell ref="W20:W21"/>
    <mergeCell ref="X20:X21"/>
    <mergeCell ref="Y20:Y21"/>
    <mergeCell ref="Z20:Z21"/>
    <mergeCell ref="AA20:AA21"/>
    <mergeCell ref="AB20:AB21"/>
    <mergeCell ref="U22:U23"/>
    <mergeCell ref="V22:V23"/>
    <mergeCell ref="W22:W23"/>
    <mergeCell ref="X22:X23"/>
    <mergeCell ref="Y22:Y23"/>
    <mergeCell ref="Z22:Z23"/>
    <mergeCell ref="AA22:AA23"/>
    <mergeCell ref="AB22:AB23"/>
    <mergeCell ref="U24:U25"/>
    <mergeCell ref="V24:V25"/>
    <mergeCell ref="W24:W25"/>
    <mergeCell ref="X24:X25"/>
    <mergeCell ref="Y24:Y25"/>
    <mergeCell ref="Z24:Z25"/>
    <mergeCell ref="AA24:AA25"/>
    <mergeCell ref="AB24:AB25"/>
    <mergeCell ref="U26:U27"/>
    <mergeCell ref="V26:V27"/>
    <mergeCell ref="W26:W27"/>
    <mergeCell ref="X26:X27"/>
    <mergeCell ref="Y26:Y27"/>
    <mergeCell ref="Z26:Z27"/>
    <mergeCell ref="AA26:AA27"/>
    <mergeCell ref="AB26:AB27"/>
    <mergeCell ref="U28:U29"/>
    <mergeCell ref="V28:V29"/>
    <mergeCell ref="W28:W29"/>
    <mergeCell ref="X28:X29"/>
    <mergeCell ref="Y28:Y29"/>
    <mergeCell ref="Z28:Z29"/>
    <mergeCell ref="AA28:AA29"/>
    <mergeCell ref="AB28:AB29"/>
    <mergeCell ref="U30:U31"/>
    <mergeCell ref="V30:V31"/>
    <mergeCell ref="W30:W31"/>
    <mergeCell ref="X30:X31"/>
    <mergeCell ref="Y30:Y31"/>
    <mergeCell ref="Z30:Z31"/>
    <mergeCell ref="AA30:AA31"/>
    <mergeCell ref="AB30:AB31"/>
    <mergeCell ref="U32:U33"/>
    <mergeCell ref="V32:V33"/>
    <mergeCell ref="W32:W33"/>
    <mergeCell ref="X32:X33"/>
    <mergeCell ref="Y32:Y33"/>
    <mergeCell ref="Z32:Z33"/>
    <mergeCell ref="AA32:AA33"/>
    <mergeCell ref="AB32:AB33"/>
    <mergeCell ref="U34:U35"/>
    <mergeCell ref="V34:V35"/>
    <mergeCell ref="W34:W35"/>
    <mergeCell ref="X34:X35"/>
    <mergeCell ref="Y34:Y35"/>
    <mergeCell ref="Z34:Z35"/>
    <mergeCell ref="AA34:AA35"/>
    <mergeCell ref="AB34:AB35"/>
    <mergeCell ref="U36:U37"/>
    <mergeCell ref="V36:V37"/>
    <mergeCell ref="W36:W37"/>
    <mergeCell ref="X36:X37"/>
    <mergeCell ref="Y36:Y37"/>
    <mergeCell ref="Z36:Z37"/>
    <mergeCell ref="AA36:AA37"/>
    <mergeCell ref="AB36:AB37"/>
    <mergeCell ref="U38:U39"/>
    <mergeCell ref="V38:V39"/>
    <mergeCell ref="W38:W39"/>
    <mergeCell ref="X38:X39"/>
    <mergeCell ref="Y38:Y39"/>
    <mergeCell ref="Z38:Z39"/>
    <mergeCell ref="AA38:AA39"/>
    <mergeCell ref="AB38:AB39"/>
    <mergeCell ref="U40:U41"/>
    <mergeCell ref="V40:V41"/>
    <mergeCell ref="W40:W41"/>
    <mergeCell ref="X40:X41"/>
    <mergeCell ref="Y40:Y41"/>
    <mergeCell ref="Z40:Z41"/>
    <mergeCell ref="AA40:AA41"/>
    <mergeCell ref="AB40:AB41"/>
    <mergeCell ref="U42:U43"/>
    <mergeCell ref="V42:V43"/>
    <mergeCell ref="W42:W43"/>
    <mergeCell ref="X42:X43"/>
    <mergeCell ref="Y42:Y43"/>
    <mergeCell ref="Z42:Z43"/>
    <mergeCell ref="AA42:AA43"/>
    <mergeCell ref="AB42:AB43"/>
    <mergeCell ref="U44:U45"/>
    <mergeCell ref="V44:V45"/>
    <mergeCell ref="W44:W45"/>
    <mergeCell ref="X44:X45"/>
    <mergeCell ref="Y44:Y45"/>
    <mergeCell ref="Z44:Z45"/>
    <mergeCell ref="AA44:AA45"/>
    <mergeCell ref="AB44:AB45"/>
    <mergeCell ref="U46:U47"/>
    <mergeCell ref="V46:V47"/>
    <mergeCell ref="W46:W47"/>
    <mergeCell ref="X46:X47"/>
    <mergeCell ref="Y46:Y47"/>
    <mergeCell ref="Z46:Z47"/>
    <mergeCell ref="AA46:AA47"/>
    <mergeCell ref="AB46:AB47"/>
    <mergeCell ref="U48:U49"/>
    <mergeCell ref="V48:V49"/>
    <mergeCell ref="W48:W49"/>
    <mergeCell ref="X48:X49"/>
    <mergeCell ref="Y48:Y49"/>
    <mergeCell ref="Z48:Z49"/>
    <mergeCell ref="AA48:AA49"/>
    <mergeCell ref="AB48:AB49"/>
    <mergeCell ref="U50:U51"/>
    <mergeCell ref="V50:V51"/>
    <mergeCell ref="W50:W51"/>
    <mergeCell ref="X50:X51"/>
    <mergeCell ref="Y50:Y51"/>
    <mergeCell ref="Z50:Z51"/>
    <mergeCell ref="AA50:AA51"/>
    <mergeCell ref="AB50:AB51"/>
    <mergeCell ref="U52:U53"/>
    <mergeCell ref="V52:V53"/>
    <mergeCell ref="W52:W53"/>
    <mergeCell ref="X52:X53"/>
    <mergeCell ref="Y52:Y53"/>
    <mergeCell ref="Z52:Z53"/>
    <mergeCell ref="AA52:AA53"/>
    <mergeCell ref="AB52:AB53"/>
    <mergeCell ref="U54:U55"/>
    <mergeCell ref="V54:V55"/>
    <mergeCell ref="W54:W55"/>
    <mergeCell ref="X54:X55"/>
    <mergeCell ref="Y54:Y55"/>
    <mergeCell ref="Z54:Z55"/>
    <mergeCell ref="AA54:AA55"/>
    <mergeCell ref="AB54:AB55"/>
    <mergeCell ref="U56:U57"/>
    <mergeCell ref="V56:V57"/>
    <mergeCell ref="W56:W57"/>
    <mergeCell ref="X56:X57"/>
    <mergeCell ref="Y56:Y57"/>
    <mergeCell ref="Z56:Z57"/>
    <mergeCell ref="AA56:AA57"/>
    <mergeCell ref="AB56:AB57"/>
    <mergeCell ref="U60:U61"/>
    <mergeCell ref="V60:V61"/>
    <mergeCell ref="W60:W61"/>
    <mergeCell ref="X60:X61"/>
    <mergeCell ref="Y60:Y61"/>
    <mergeCell ref="Z60:Z61"/>
    <mergeCell ref="AA60:AA61"/>
    <mergeCell ref="AB60:AB61"/>
    <mergeCell ref="U62:U63"/>
    <mergeCell ref="V62:V63"/>
    <mergeCell ref="W62:W63"/>
    <mergeCell ref="X62:X63"/>
    <mergeCell ref="Y62:Y63"/>
    <mergeCell ref="Z62:Z63"/>
    <mergeCell ref="AA62:AA63"/>
    <mergeCell ref="AB62:AB63"/>
    <mergeCell ref="U64:U65"/>
    <mergeCell ref="V64:V65"/>
    <mergeCell ref="W64:W65"/>
    <mergeCell ref="X64:X65"/>
    <mergeCell ref="Y64:Y65"/>
    <mergeCell ref="Z64:Z65"/>
    <mergeCell ref="AA64:AA65"/>
    <mergeCell ref="AB64:AB65"/>
    <mergeCell ref="U66:U67"/>
    <mergeCell ref="V66:V67"/>
    <mergeCell ref="W66:W67"/>
    <mergeCell ref="X66:X67"/>
    <mergeCell ref="Y66:Y67"/>
    <mergeCell ref="Z66:Z67"/>
    <mergeCell ref="AA66:AA67"/>
    <mergeCell ref="AB66:AB67"/>
    <mergeCell ref="U68:U69"/>
    <mergeCell ref="V68:V69"/>
    <mergeCell ref="W68:W69"/>
    <mergeCell ref="X68:X69"/>
    <mergeCell ref="Y68:Y69"/>
    <mergeCell ref="Z68:Z69"/>
    <mergeCell ref="AA68:AA69"/>
    <mergeCell ref="AB68:AB69"/>
    <mergeCell ref="U70:U71"/>
    <mergeCell ref="V70:V71"/>
    <mergeCell ref="W70:W71"/>
    <mergeCell ref="X70:X71"/>
    <mergeCell ref="Y70:Y71"/>
    <mergeCell ref="Z70:Z71"/>
    <mergeCell ref="AA70:AA71"/>
    <mergeCell ref="AB70:AB71"/>
    <mergeCell ref="U72:U73"/>
    <mergeCell ref="V72:V73"/>
    <mergeCell ref="W72:W73"/>
    <mergeCell ref="X72:X73"/>
    <mergeCell ref="Y72:Y73"/>
    <mergeCell ref="Z72:Z73"/>
    <mergeCell ref="AA72:AA73"/>
    <mergeCell ref="AB72:AB73"/>
    <mergeCell ref="U74:U75"/>
    <mergeCell ref="V74:V75"/>
    <mergeCell ref="W74:W75"/>
    <mergeCell ref="X74:X75"/>
    <mergeCell ref="Y74:Y75"/>
    <mergeCell ref="Z74:Z75"/>
    <mergeCell ref="AA74:AA75"/>
    <mergeCell ref="AB74:AB75"/>
    <mergeCell ref="U76:U77"/>
    <mergeCell ref="V76:V77"/>
    <mergeCell ref="W76:W77"/>
    <mergeCell ref="X76:X77"/>
    <mergeCell ref="Y76:Y77"/>
    <mergeCell ref="Z76:Z77"/>
    <mergeCell ref="AA76:AA77"/>
    <mergeCell ref="AB76:AB77"/>
    <mergeCell ref="U78:U79"/>
    <mergeCell ref="V78:V79"/>
    <mergeCell ref="W78:W79"/>
    <mergeCell ref="X78:X79"/>
    <mergeCell ref="Y78:Y79"/>
    <mergeCell ref="Z78:Z79"/>
    <mergeCell ref="AA78:AA79"/>
    <mergeCell ref="AB78:AB79"/>
    <mergeCell ref="U80:U81"/>
    <mergeCell ref="V80:V81"/>
    <mergeCell ref="W80:W81"/>
    <mergeCell ref="X80:X81"/>
    <mergeCell ref="Y80:Y81"/>
    <mergeCell ref="Z80:Z81"/>
    <mergeCell ref="AA80:AA81"/>
    <mergeCell ref="AB80:AB81"/>
    <mergeCell ref="U82:U83"/>
    <mergeCell ref="V82:V83"/>
    <mergeCell ref="W82:W83"/>
    <mergeCell ref="X82:X83"/>
    <mergeCell ref="Y82:Y83"/>
    <mergeCell ref="Z82:Z83"/>
    <mergeCell ref="AA82:AA83"/>
    <mergeCell ref="AB82:AB83"/>
    <mergeCell ref="U84:U85"/>
    <mergeCell ref="V84:V85"/>
    <mergeCell ref="W84:W85"/>
    <mergeCell ref="X84:X85"/>
    <mergeCell ref="Y84:Y85"/>
    <mergeCell ref="Z84:Z85"/>
    <mergeCell ref="AA84:AA85"/>
    <mergeCell ref="AB84:AB85"/>
    <mergeCell ref="U86:U87"/>
    <mergeCell ref="V86:V87"/>
    <mergeCell ref="W86:W87"/>
    <mergeCell ref="X86:X87"/>
    <mergeCell ref="Y86:Y87"/>
    <mergeCell ref="Z86:Z87"/>
    <mergeCell ref="AA86:AA87"/>
    <mergeCell ref="AB86:AB87"/>
    <mergeCell ref="U88:U89"/>
    <mergeCell ref="V88:V89"/>
    <mergeCell ref="W88:W89"/>
    <mergeCell ref="X88:X89"/>
    <mergeCell ref="Y88:Y89"/>
    <mergeCell ref="Z88:Z89"/>
    <mergeCell ref="AA88:AA89"/>
    <mergeCell ref="AB88:AB89"/>
    <mergeCell ref="U90:U91"/>
    <mergeCell ref="V90:V91"/>
    <mergeCell ref="W90:W91"/>
    <mergeCell ref="X90:X91"/>
    <mergeCell ref="Y90:Y91"/>
    <mergeCell ref="Z90:Z91"/>
    <mergeCell ref="AA90:AA91"/>
    <mergeCell ref="AB90:AB91"/>
    <mergeCell ref="U92:U93"/>
    <mergeCell ref="V92:V93"/>
    <mergeCell ref="W92:W93"/>
    <mergeCell ref="X92:X93"/>
    <mergeCell ref="Y92:Y93"/>
    <mergeCell ref="Z92:Z93"/>
    <mergeCell ref="AA92:AA93"/>
    <mergeCell ref="AB92:AB93"/>
    <mergeCell ref="U94:U95"/>
    <mergeCell ref="V94:V95"/>
    <mergeCell ref="W94:W95"/>
    <mergeCell ref="X94:X95"/>
    <mergeCell ref="Y94:Y95"/>
    <mergeCell ref="Z94:Z95"/>
    <mergeCell ref="AA94:AA95"/>
    <mergeCell ref="AB94:AB95"/>
    <mergeCell ref="U96:U97"/>
    <mergeCell ref="V96:V97"/>
    <mergeCell ref="W96:W97"/>
    <mergeCell ref="X96:X97"/>
    <mergeCell ref="AC96:AC97"/>
    <mergeCell ref="AD96:AD97"/>
    <mergeCell ref="Y96:Y97"/>
    <mergeCell ref="Z96:Z97"/>
    <mergeCell ref="AA96:AA97"/>
    <mergeCell ref="AB96:AB97"/>
  </mergeCells>
  <printOptions/>
  <pageMargins left="0.5905511811023623" right="0.1968503937007874" top="0.7874015748031497" bottom="0.1968503937007874" header="0.5118110236220472" footer="0.5118110236220472"/>
  <pageSetup horizontalDpi="600" verticalDpi="600" orientation="landscape" paperSize="9" scale="57" r:id="rId3"/>
  <rowBreaks count="1" manualBreakCount="1">
    <brk id="57" max="255" man="1"/>
  </rowBreaks>
  <drawing r:id="rId2"/>
  <legacyDrawing r:id="rId1"/>
</worksheet>
</file>

<file path=xl/worksheets/sheet13.xml><?xml version="1.0" encoding="utf-8"?>
<worksheet xmlns="http://schemas.openxmlformats.org/spreadsheetml/2006/main" xmlns:r="http://schemas.openxmlformats.org/officeDocument/2006/relationships">
  <sheetPr codeName="Sheet8"/>
  <dimension ref="B2:O48"/>
  <sheetViews>
    <sheetView showGridLines="0" showRowColHeaders="0" showZeros="0" workbookViewId="0" topLeftCell="A1">
      <selection activeCell="A1" sqref="A1"/>
    </sheetView>
  </sheetViews>
  <sheetFormatPr defaultColWidth="9.00390625" defaultRowHeight="13.5"/>
  <cols>
    <col min="1" max="1" width="1.625" style="54" customWidth="1"/>
    <col min="2" max="2" width="5.25390625" style="414" bestFit="1" customWidth="1"/>
    <col min="3" max="3" width="7.125" style="414" bestFit="1" customWidth="1"/>
    <col min="4" max="4" width="19.625" style="414" customWidth="1"/>
    <col min="5" max="6" width="24.625" style="54" customWidth="1"/>
    <col min="7" max="7" width="8.625" style="54" customWidth="1"/>
    <col min="8" max="8" width="4.625" style="54" customWidth="1"/>
    <col min="9" max="9" width="9.625" style="54" customWidth="1"/>
    <col min="10" max="10" width="4.625" style="54" customWidth="1"/>
    <col min="11" max="11" width="12.375" style="54" customWidth="1"/>
    <col min="12" max="12" width="32.625" style="54" customWidth="1"/>
    <col min="13" max="13" width="18.625" style="54" customWidth="1"/>
    <col min="14" max="14" width="32.625" style="54" customWidth="1"/>
    <col min="15" max="15" width="18.625" style="54" customWidth="1"/>
    <col min="16" max="16384" width="9.00390625" style="54" customWidth="1"/>
  </cols>
  <sheetData>
    <row r="1" ht="30" customHeight="1"/>
    <row r="2" spans="2:8" ht="18" customHeight="1" thickBot="1">
      <c r="B2" s="415" t="s">
        <v>376</v>
      </c>
      <c r="F2" s="55" t="s">
        <v>23</v>
      </c>
      <c r="H2" s="413" t="s">
        <v>377</v>
      </c>
    </row>
    <row r="3" spans="2:15" ht="18" customHeight="1">
      <c r="B3" s="981" t="s">
        <v>159</v>
      </c>
      <c r="C3" s="982"/>
      <c r="D3" s="983"/>
      <c r="E3" s="942" t="s">
        <v>24</v>
      </c>
      <c r="F3" s="944" t="s">
        <v>25</v>
      </c>
      <c r="H3" s="604" t="s">
        <v>370</v>
      </c>
      <c r="I3" s="605"/>
      <c r="J3" s="605"/>
      <c r="K3" s="606"/>
      <c r="L3" s="1005" t="s">
        <v>371</v>
      </c>
      <c r="M3" s="417"/>
      <c r="N3" s="1005" t="s">
        <v>373</v>
      </c>
      <c r="O3" s="418"/>
    </row>
    <row r="4" spans="2:15" ht="18" customHeight="1">
      <c r="B4" s="984"/>
      <c r="C4" s="985"/>
      <c r="D4" s="986"/>
      <c r="E4" s="943"/>
      <c r="F4" s="945"/>
      <c r="H4" s="607"/>
      <c r="I4" s="608"/>
      <c r="J4" s="608"/>
      <c r="K4" s="609"/>
      <c r="L4" s="951"/>
      <c r="M4" s="69" t="s">
        <v>372</v>
      </c>
      <c r="N4" s="951"/>
      <c r="O4" s="412" t="s">
        <v>372</v>
      </c>
    </row>
    <row r="5" spans="2:15" ht="18" customHeight="1">
      <c r="B5" s="969" t="s">
        <v>138</v>
      </c>
      <c r="C5" s="975" t="s">
        <v>133</v>
      </c>
      <c r="D5" s="57" t="s">
        <v>131</v>
      </c>
      <c r="E5" s="63"/>
      <c r="F5" s="455"/>
      <c r="H5" s="946" t="s">
        <v>357</v>
      </c>
      <c r="I5" s="599" t="s">
        <v>361</v>
      </c>
      <c r="J5" s="954" t="s">
        <v>365</v>
      </c>
      <c r="K5" s="642"/>
      <c r="L5" s="1006"/>
      <c r="M5" s="1002"/>
      <c r="N5" s="993"/>
      <c r="O5" s="999"/>
    </row>
    <row r="6" spans="2:15" ht="18" customHeight="1">
      <c r="B6" s="970"/>
      <c r="C6" s="976"/>
      <c r="D6" s="57" t="s">
        <v>162</v>
      </c>
      <c r="E6" s="63"/>
      <c r="F6" s="455"/>
      <c r="H6" s="946"/>
      <c r="I6" s="600"/>
      <c r="J6" s="678"/>
      <c r="K6" s="644"/>
      <c r="L6" s="1007"/>
      <c r="M6" s="1003"/>
      <c r="N6" s="1018"/>
      <c r="O6" s="1000"/>
    </row>
    <row r="7" spans="2:15" ht="18" customHeight="1">
      <c r="B7" s="970"/>
      <c r="C7" s="976"/>
      <c r="D7" s="57" t="s">
        <v>108</v>
      </c>
      <c r="E7" s="63"/>
      <c r="F7" s="455"/>
      <c r="H7" s="946"/>
      <c r="I7" s="600"/>
      <c r="J7" s="678"/>
      <c r="K7" s="644"/>
      <c r="L7" s="1007"/>
      <c r="M7" s="1003"/>
      <c r="N7" s="1018"/>
      <c r="O7" s="1000"/>
    </row>
    <row r="8" spans="2:15" ht="18" customHeight="1">
      <c r="B8" s="970"/>
      <c r="C8" s="977"/>
      <c r="D8" s="58"/>
      <c r="E8" s="63"/>
      <c r="F8" s="455"/>
      <c r="H8" s="946"/>
      <c r="I8" s="600"/>
      <c r="J8" s="678"/>
      <c r="K8" s="644"/>
      <c r="L8" s="1007"/>
      <c r="M8" s="1003"/>
      <c r="N8" s="1018"/>
      <c r="O8" s="1000"/>
    </row>
    <row r="9" spans="2:15" ht="18" customHeight="1">
      <c r="B9" s="970"/>
      <c r="C9" s="975" t="s">
        <v>134</v>
      </c>
      <c r="D9" s="57" t="s">
        <v>1</v>
      </c>
      <c r="E9" s="63"/>
      <c r="F9" s="455"/>
      <c r="H9" s="946"/>
      <c r="I9" s="600"/>
      <c r="J9" s="669"/>
      <c r="K9" s="630"/>
      <c r="L9" s="1008"/>
      <c r="M9" s="1004"/>
      <c r="N9" s="994"/>
      <c r="O9" s="1001"/>
    </row>
    <row r="10" spans="2:15" ht="18" customHeight="1">
      <c r="B10" s="970"/>
      <c r="C10" s="976"/>
      <c r="D10" s="57" t="s">
        <v>132</v>
      </c>
      <c r="E10" s="63"/>
      <c r="F10" s="455"/>
      <c r="H10" s="946"/>
      <c r="I10" s="600"/>
      <c r="J10" s="652" t="s">
        <v>364</v>
      </c>
      <c r="K10" s="642"/>
      <c r="L10" s="1006"/>
      <c r="M10" s="1002"/>
      <c r="N10" s="993"/>
      <c r="O10" s="999"/>
    </row>
    <row r="11" spans="2:15" ht="18" customHeight="1">
      <c r="B11" s="970"/>
      <c r="C11" s="976"/>
      <c r="D11" s="57" t="s">
        <v>75</v>
      </c>
      <c r="E11" s="63"/>
      <c r="F11" s="455"/>
      <c r="H11" s="946"/>
      <c r="I11" s="600"/>
      <c r="J11" s="678"/>
      <c r="K11" s="644"/>
      <c r="L11" s="1007"/>
      <c r="M11" s="1003"/>
      <c r="N11" s="1018"/>
      <c r="O11" s="1000"/>
    </row>
    <row r="12" spans="2:15" ht="18" customHeight="1">
      <c r="B12" s="970"/>
      <c r="C12" s="977"/>
      <c r="D12" s="58"/>
      <c r="E12" s="63"/>
      <c r="F12" s="455"/>
      <c r="H12" s="946"/>
      <c r="I12" s="600"/>
      <c r="J12" s="678"/>
      <c r="K12" s="644"/>
      <c r="L12" s="1007"/>
      <c r="M12" s="1003"/>
      <c r="N12" s="1018"/>
      <c r="O12" s="1000"/>
    </row>
    <row r="13" spans="2:15" ht="18" customHeight="1">
      <c r="B13" s="970"/>
      <c r="C13" s="975" t="s">
        <v>75</v>
      </c>
      <c r="D13" s="57" t="s">
        <v>109</v>
      </c>
      <c r="E13" s="63"/>
      <c r="F13" s="455"/>
      <c r="H13" s="946"/>
      <c r="I13" s="600"/>
      <c r="J13" s="678"/>
      <c r="K13" s="644"/>
      <c r="L13" s="1007"/>
      <c r="M13" s="1003"/>
      <c r="N13" s="1018"/>
      <c r="O13" s="1000"/>
    </row>
    <row r="14" spans="2:15" ht="18" customHeight="1">
      <c r="B14" s="970"/>
      <c r="C14" s="976"/>
      <c r="D14" s="57" t="s">
        <v>110</v>
      </c>
      <c r="E14" s="63"/>
      <c r="F14" s="455"/>
      <c r="H14" s="946"/>
      <c r="I14" s="600"/>
      <c r="J14" s="669"/>
      <c r="K14" s="630"/>
      <c r="L14" s="1008"/>
      <c r="M14" s="1004"/>
      <c r="N14" s="994"/>
      <c r="O14" s="1001"/>
    </row>
    <row r="15" spans="2:15" ht="18" customHeight="1">
      <c r="B15" s="970"/>
      <c r="C15" s="976"/>
      <c r="D15" s="57" t="s">
        <v>111</v>
      </c>
      <c r="E15" s="63"/>
      <c r="F15" s="455"/>
      <c r="H15" s="946"/>
      <c r="I15" s="600"/>
      <c r="J15" s="955" t="s">
        <v>363</v>
      </c>
      <c r="K15" s="956"/>
      <c r="L15" s="1006"/>
      <c r="M15" s="1002"/>
      <c r="N15" s="993"/>
      <c r="O15" s="999"/>
    </row>
    <row r="16" spans="2:15" ht="18" customHeight="1">
      <c r="B16" s="970"/>
      <c r="C16" s="977"/>
      <c r="D16" s="57"/>
      <c r="E16" s="63"/>
      <c r="F16" s="455"/>
      <c r="H16" s="946"/>
      <c r="I16" s="600"/>
      <c r="J16" s="957"/>
      <c r="K16" s="958"/>
      <c r="L16" s="1007"/>
      <c r="M16" s="1003"/>
      <c r="N16" s="1018"/>
      <c r="O16" s="1000"/>
    </row>
    <row r="17" spans="2:15" ht="18" customHeight="1">
      <c r="B17" s="971"/>
      <c r="C17" s="990" t="s">
        <v>4</v>
      </c>
      <c r="D17" s="991"/>
      <c r="E17" s="63">
        <f>E5+E6+E9+E10</f>
        <v>0</v>
      </c>
      <c r="F17" s="455">
        <f>F5+F6+F9+F10</f>
        <v>0</v>
      </c>
      <c r="H17" s="946"/>
      <c r="I17" s="600"/>
      <c r="J17" s="957"/>
      <c r="K17" s="958"/>
      <c r="L17" s="1007"/>
      <c r="M17" s="1003"/>
      <c r="N17" s="1018"/>
      <c r="O17" s="1000"/>
    </row>
    <row r="18" spans="2:15" ht="18" customHeight="1">
      <c r="B18" s="963" t="s">
        <v>137</v>
      </c>
      <c r="C18" s="561" t="s">
        <v>135</v>
      </c>
      <c r="D18" s="57" t="s">
        <v>112</v>
      </c>
      <c r="E18" s="63"/>
      <c r="F18" s="455"/>
      <c r="H18" s="946"/>
      <c r="I18" s="600"/>
      <c r="J18" s="957"/>
      <c r="K18" s="958"/>
      <c r="L18" s="1007"/>
      <c r="M18" s="1003"/>
      <c r="N18" s="1018"/>
      <c r="O18" s="1000"/>
    </row>
    <row r="19" spans="2:15" ht="18" customHeight="1">
      <c r="B19" s="965"/>
      <c r="C19" s="562"/>
      <c r="D19" s="57" t="s">
        <v>113</v>
      </c>
      <c r="E19" s="63"/>
      <c r="F19" s="455"/>
      <c r="H19" s="946"/>
      <c r="I19" s="952"/>
      <c r="J19" s="959"/>
      <c r="K19" s="960"/>
      <c r="L19" s="1008"/>
      <c r="M19" s="1004"/>
      <c r="N19" s="994"/>
      <c r="O19" s="1001"/>
    </row>
    <row r="20" spans="2:15" ht="18" customHeight="1">
      <c r="B20" s="965"/>
      <c r="C20" s="562"/>
      <c r="D20" s="57" t="s">
        <v>114</v>
      </c>
      <c r="E20" s="63"/>
      <c r="F20" s="455"/>
      <c r="H20" s="946"/>
      <c r="I20" s="953" t="s">
        <v>374</v>
      </c>
      <c r="J20" s="947" t="s">
        <v>362</v>
      </c>
      <c r="K20" s="948"/>
      <c r="L20" s="993"/>
      <c r="M20" s="1002"/>
      <c r="N20" s="993"/>
      <c r="O20" s="999"/>
    </row>
    <row r="21" spans="2:15" ht="18" customHeight="1">
      <c r="B21" s="965"/>
      <c r="C21" s="562"/>
      <c r="D21" s="57" t="s">
        <v>115</v>
      </c>
      <c r="E21" s="63"/>
      <c r="F21" s="455"/>
      <c r="H21" s="946"/>
      <c r="I21" s="646"/>
      <c r="J21" s="949"/>
      <c r="K21" s="950"/>
      <c r="L21" s="1018"/>
      <c r="M21" s="1003"/>
      <c r="N21" s="1018"/>
      <c r="O21" s="1000"/>
    </row>
    <row r="22" spans="2:15" ht="18" customHeight="1">
      <c r="B22" s="965"/>
      <c r="C22" s="562"/>
      <c r="D22" s="57" t="s">
        <v>1</v>
      </c>
      <c r="E22" s="63"/>
      <c r="F22" s="455"/>
      <c r="H22" s="946"/>
      <c r="I22" s="646"/>
      <c r="J22" s="949"/>
      <c r="K22" s="950"/>
      <c r="L22" s="1018"/>
      <c r="M22" s="1003"/>
      <c r="N22" s="1018"/>
      <c r="O22" s="1000"/>
    </row>
    <row r="23" spans="2:15" ht="18" customHeight="1">
      <c r="B23" s="965"/>
      <c r="C23" s="562"/>
      <c r="D23" s="57" t="s">
        <v>26</v>
      </c>
      <c r="E23" s="63"/>
      <c r="F23" s="455"/>
      <c r="H23" s="946"/>
      <c r="I23" s="646"/>
      <c r="J23" s="949"/>
      <c r="K23" s="950"/>
      <c r="L23" s="1018"/>
      <c r="M23" s="1003"/>
      <c r="N23" s="1018"/>
      <c r="O23" s="1000"/>
    </row>
    <row r="24" spans="2:15" ht="18" customHeight="1">
      <c r="B24" s="965"/>
      <c r="C24" s="563"/>
      <c r="D24" s="58"/>
      <c r="E24" s="63"/>
      <c r="F24" s="455"/>
      <c r="H24" s="946"/>
      <c r="I24" s="647"/>
      <c r="J24" s="951"/>
      <c r="K24" s="609"/>
      <c r="L24" s="994"/>
      <c r="M24" s="1004"/>
      <c r="N24" s="994"/>
      <c r="O24" s="1001"/>
    </row>
    <row r="25" spans="2:15" ht="18" customHeight="1">
      <c r="B25" s="965"/>
      <c r="C25" s="972" t="s">
        <v>116</v>
      </c>
      <c r="D25" s="57" t="s">
        <v>117</v>
      </c>
      <c r="E25" s="63"/>
      <c r="F25" s="455"/>
      <c r="H25" s="597" t="s">
        <v>358</v>
      </c>
      <c r="I25" s="947" t="s">
        <v>359</v>
      </c>
      <c r="J25" s="961"/>
      <c r="K25" s="948"/>
      <c r="L25" s="993"/>
      <c r="M25" s="1002"/>
      <c r="N25" s="993"/>
      <c r="O25" s="999"/>
    </row>
    <row r="26" spans="2:15" ht="18" customHeight="1">
      <c r="B26" s="965"/>
      <c r="C26" s="973"/>
      <c r="D26" s="57" t="s">
        <v>118</v>
      </c>
      <c r="E26" s="63"/>
      <c r="F26" s="455"/>
      <c r="H26" s="595"/>
      <c r="I26" s="949"/>
      <c r="J26" s="962"/>
      <c r="K26" s="950"/>
      <c r="L26" s="1018"/>
      <c r="M26" s="1003"/>
      <c r="N26" s="1018"/>
      <c r="O26" s="1000"/>
    </row>
    <row r="27" spans="2:15" ht="18" customHeight="1">
      <c r="B27" s="965"/>
      <c r="C27" s="974"/>
      <c r="D27" s="58"/>
      <c r="E27" s="63"/>
      <c r="F27" s="455"/>
      <c r="H27" s="595"/>
      <c r="I27" s="949"/>
      <c r="J27" s="962"/>
      <c r="K27" s="950"/>
      <c r="L27" s="1018"/>
      <c r="M27" s="1003"/>
      <c r="N27" s="1018"/>
      <c r="O27" s="1000"/>
    </row>
    <row r="28" spans="2:15" ht="18" customHeight="1">
      <c r="B28" s="965"/>
      <c r="C28" s="975" t="s">
        <v>119</v>
      </c>
      <c r="D28" s="57" t="s">
        <v>120</v>
      </c>
      <c r="E28" s="63"/>
      <c r="F28" s="455"/>
      <c r="H28" s="595"/>
      <c r="I28" s="949"/>
      <c r="J28" s="962"/>
      <c r="K28" s="950"/>
      <c r="L28" s="1018"/>
      <c r="M28" s="1003"/>
      <c r="N28" s="1018"/>
      <c r="O28" s="1000"/>
    </row>
    <row r="29" spans="2:15" ht="18" customHeight="1">
      <c r="B29" s="965"/>
      <c r="C29" s="976"/>
      <c r="D29" s="57" t="s">
        <v>121</v>
      </c>
      <c r="E29" s="63"/>
      <c r="F29" s="455"/>
      <c r="H29" s="595"/>
      <c r="I29" s="949"/>
      <c r="J29" s="962"/>
      <c r="K29" s="950"/>
      <c r="L29" s="994"/>
      <c r="M29" s="1004"/>
      <c r="N29" s="994"/>
      <c r="O29" s="1001"/>
    </row>
    <row r="30" spans="2:15" ht="18" customHeight="1">
      <c r="B30" s="965"/>
      <c r="C30" s="977"/>
      <c r="D30" s="58"/>
      <c r="E30" s="63"/>
      <c r="F30" s="455"/>
      <c r="H30" s="595"/>
      <c r="I30" s="599" t="s">
        <v>360</v>
      </c>
      <c r="J30" s="947" t="s">
        <v>38</v>
      </c>
      <c r="K30" s="948"/>
      <c r="L30" s="993"/>
      <c r="M30" s="1012"/>
      <c r="N30" s="993"/>
      <c r="O30" s="1009"/>
    </row>
    <row r="31" spans="2:15" ht="18" customHeight="1">
      <c r="B31" s="992"/>
      <c r="C31" s="990" t="s">
        <v>4</v>
      </c>
      <c r="D31" s="991"/>
      <c r="E31" s="63">
        <f>E18+E20+E23+E28+E29</f>
        <v>0</v>
      </c>
      <c r="F31" s="455">
        <f>F18+F20+F23+F28+F29</f>
        <v>0</v>
      </c>
      <c r="H31" s="595"/>
      <c r="I31" s="600"/>
      <c r="J31" s="951"/>
      <c r="K31" s="609"/>
      <c r="L31" s="994"/>
      <c r="M31" s="1013"/>
      <c r="N31" s="994"/>
      <c r="O31" s="1010"/>
    </row>
    <row r="32" spans="2:15" ht="18" customHeight="1">
      <c r="B32" s="987" t="s">
        <v>6</v>
      </c>
      <c r="C32" s="988"/>
      <c r="D32" s="989"/>
      <c r="E32" s="63"/>
      <c r="F32" s="455"/>
      <c r="H32" s="595"/>
      <c r="I32" s="600"/>
      <c r="J32" s="947" t="s">
        <v>37</v>
      </c>
      <c r="K32" s="948"/>
      <c r="L32" s="993"/>
      <c r="M32" s="1012"/>
      <c r="N32" s="993"/>
      <c r="O32" s="1009"/>
    </row>
    <row r="33" spans="2:15" ht="18" customHeight="1">
      <c r="B33" s="969" t="s">
        <v>122</v>
      </c>
      <c r="C33" s="975" t="s">
        <v>136</v>
      </c>
      <c r="D33" s="57" t="s">
        <v>123</v>
      </c>
      <c r="E33" s="63"/>
      <c r="F33" s="455"/>
      <c r="H33" s="595"/>
      <c r="I33" s="600"/>
      <c r="J33" s="951"/>
      <c r="K33" s="609"/>
      <c r="L33" s="994"/>
      <c r="M33" s="1013"/>
      <c r="N33" s="994"/>
      <c r="O33" s="1010"/>
    </row>
    <row r="34" spans="2:15" ht="18" customHeight="1">
      <c r="B34" s="970"/>
      <c r="C34" s="976"/>
      <c r="D34" s="57" t="s">
        <v>124</v>
      </c>
      <c r="E34" s="63"/>
      <c r="F34" s="455"/>
      <c r="H34" s="595"/>
      <c r="I34" s="600"/>
      <c r="J34" s="947" t="s">
        <v>366</v>
      </c>
      <c r="K34" s="948"/>
      <c r="L34" s="993"/>
      <c r="M34" s="1012"/>
      <c r="N34" s="993"/>
      <c r="O34" s="1009"/>
    </row>
    <row r="35" spans="2:15" ht="18" customHeight="1">
      <c r="B35" s="970"/>
      <c r="C35" s="976"/>
      <c r="D35" s="57" t="s">
        <v>139</v>
      </c>
      <c r="E35" s="63"/>
      <c r="F35" s="455"/>
      <c r="H35" s="595"/>
      <c r="I35" s="952"/>
      <c r="J35" s="951"/>
      <c r="K35" s="609"/>
      <c r="L35" s="994"/>
      <c r="M35" s="1013"/>
      <c r="N35" s="994"/>
      <c r="O35" s="1010"/>
    </row>
    <row r="36" spans="2:15" ht="18" customHeight="1">
      <c r="B36" s="970"/>
      <c r="C36" s="976"/>
      <c r="D36" s="57" t="s">
        <v>125</v>
      </c>
      <c r="E36" s="63"/>
      <c r="F36" s="455"/>
      <c r="H36" s="595"/>
      <c r="I36" s="978" t="s">
        <v>367</v>
      </c>
      <c r="J36" s="979"/>
      <c r="K36" s="980"/>
      <c r="L36" s="993"/>
      <c r="M36" s="1012"/>
      <c r="N36" s="993"/>
      <c r="O36" s="1009"/>
    </row>
    <row r="37" spans="2:15" ht="18" customHeight="1">
      <c r="B37" s="970"/>
      <c r="C37" s="976"/>
      <c r="D37" s="57" t="s">
        <v>126</v>
      </c>
      <c r="E37" s="63"/>
      <c r="F37" s="455"/>
      <c r="H37" s="595"/>
      <c r="I37" s="978"/>
      <c r="J37" s="979"/>
      <c r="K37" s="980"/>
      <c r="L37" s="994"/>
      <c r="M37" s="1013"/>
      <c r="N37" s="994"/>
      <c r="O37" s="1010"/>
    </row>
    <row r="38" spans="2:15" ht="18" customHeight="1">
      <c r="B38" s="970"/>
      <c r="C38" s="976"/>
      <c r="D38" s="58"/>
      <c r="E38" s="63"/>
      <c r="F38" s="455"/>
      <c r="H38" s="595"/>
      <c r="I38" s="978" t="s">
        <v>368</v>
      </c>
      <c r="J38" s="979"/>
      <c r="K38" s="980"/>
      <c r="L38" s="993"/>
      <c r="M38" s="1012"/>
      <c r="N38" s="993"/>
      <c r="O38" s="1009"/>
    </row>
    <row r="39" spans="2:15" ht="18" customHeight="1">
      <c r="B39" s="970"/>
      <c r="C39" s="977"/>
      <c r="D39" s="409" t="s">
        <v>4</v>
      </c>
      <c r="E39" s="63">
        <f>E35</f>
        <v>0</v>
      </c>
      <c r="F39" s="455">
        <f>F35</f>
        <v>0</v>
      </c>
      <c r="H39" s="595"/>
      <c r="I39" s="978"/>
      <c r="J39" s="979"/>
      <c r="K39" s="980"/>
      <c r="L39" s="994"/>
      <c r="M39" s="1013"/>
      <c r="N39" s="994"/>
      <c r="O39" s="1010"/>
    </row>
    <row r="40" spans="2:15" ht="18" customHeight="1">
      <c r="B40" s="970"/>
      <c r="C40" s="972" t="s">
        <v>127</v>
      </c>
      <c r="D40" s="57" t="s">
        <v>128</v>
      </c>
      <c r="E40" s="63"/>
      <c r="F40" s="455"/>
      <c r="H40" s="595"/>
      <c r="I40" s="978" t="s">
        <v>369</v>
      </c>
      <c r="J40" s="979"/>
      <c r="K40" s="980"/>
      <c r="L40" s="993"/>
      <c r="M40" s="1012"/>
      <c r="N40" s="993"/>
      <c r="O40" s="1009"/>
    </row>
    <row r="41" spans="2:15" ht="18" customHeight="1">
      <c r="B41" s="970"/>
      <c r="C41" s="973"/>
      <c r="D41" s="57"/>
      <c r="E41" s="63"/>
      <c r="F41" s="455"/>
      <c r="H41" s="595"/>
      <c r="I41" s="978"/>
      <c r="J41" s="979"/>
      <c r="K41" s="980"/>
      <c r="L41" s="994"/>
      <c r="M41" s="1013"/>
      <c r="N41" s="994"/>
      <c r="O41" s="1010"/>
    </row>
    <row r="42" spans="2:15" ht="18" customHeight="1">
      <c r="B42" s="971"/>
      <c r="C42" s="974"/>
      <c r="D42" s="409" t="s">
        <v>4</v>
      </c>
      <c r="E42" s="63">
        <f>E40</f>
        <v>0</v>
      </c>
      <c r="F42" s="455">
        <f>F40</f>
        <v>0</v>
      </c>
      <c r="H42" s="595"/>
      <c r="I42" s="978" t="s">
        <v>75</v>
      </c>
      <c r="J42" s="979"/>
      <c r="K42" s="980"/>
      <c r="L42" s="993"/>
      <c r="M42" s="1012"/>
      <c r="N42" s="993"/>
      <c r="O42" s="1009"/>
    </row>
    <row r="43" spans="2:15" ht="18" customHeight="1" thickBot="1">
      <c r="B43" s="963" t="s">
        <v>129</v>
      </c>
      <c r="C43" s="964"/>
      <c r="D43" s="57" t="s">
        <v>3</v>
      </c>
      <c r="E43" s="63">
        <f>E17+E31-E39-E42</f>
        <v>0</v>
      </c>
      <c r="F43" s="455">
        <f>F17+F31-F39-F42</f>
        <v>0</v>
      </c>
      <c r="H43" s="596"/>
      <c r="I43" s="996"/>
      <c r="J43" s="997"/>
      <c r="K43" s="998"/>
      <c r="L43" s="995"/>
      <c r="M43" s="1017"/>
      <c r="N43" s="995"/>
      <c r="O43" s="1011"/>
    </row>
    <row r="44" spans="2:15" ht="18" customHeight="1">
      <c r="B44" s="965"/>
      <c r="C44" s="966"/>
      <c r="D44" s="57" t="s">
        <v>130</v>
      </c>
      <c r="E44" s="63"/>
      <c r="F44" s="455"/>
      <c r="H44" s="410"/>
      <c r="I44" s="411"/>
      <c r="J44" s="410"/>
      <c r="K44" s="410"/>
      <c r="L44" s="416"/>
      <c r="M44" s="416"/>
      <c r="N44" s="416"/>
      <c r="O44" s="416"/>
    </row>
    <row r="45" spans="2:15" ht="18" customHeight="1" thickBot="1">
      <c r="B45" s="967"/>
      <c r="C45" s="968"/>
      <c r="D45" s="408"/>
      <c r="E45" s="456"/>
      <c r="F45" s="457"/>
      <c r="H45" s="410"/>
      <c r="I45" s="411"/>
      <c r="J45" s="410"/>
      <c r="K45" s="410"/>
      <c r="L45" s="416"/>
      <c r="M45" s="416"/>
      <c r="N45" s="416"/>
      <c r="O45" s="416"/>
    </row>
    <row r="46" spans="8:15" ht="18" customHeight="1" thickBot="1">
      <c r="H46" s="410"/>
      <c r="I46" s="411"/>
      <c r="J46" s="410"/>
      <c r="K46" s="410"/>
      <c r="L46" s="416"/>
      <c r="M46" s="416"/>
      <c r="N46" s="416"/>
      <c r="O46" s="416"/>
    </row>
    <row r="47" spans="2:15" ht="18" customHeight="1" thickBot="1">
      <c r="B47" s="1014" t="s">
        <v>375</v>
      </c>
      <c r="C47" s="1015"/>
      <c r="D47" s="1016"/>
      <c r="E47" s="458"/>
      <c r="H47" s="56"/>
      <c r="I47" s="56"/>
      <c r="J47" s="56"/>
      <c r="K47" s="56"/>
      <c r="L47" s="56"/>
      <c r="M47" s="56"/>
      <c r="N47" s="56"/>
      <c r="O47" s="56"/>
    </row>
    <row r="48" spans="8:15" ht="18" customHeight="1">
      <c r="H48" s="56"/>
      <c r="I48" s="56"/>
      <c r="J48" s="56"/>
      <c r="K48" s="56"/>
      <c r="L48" s="56"/>
      <c r="M48" s="56"/>
      <c r="N48" s="56"/>
      <c r="O48" s="56"/>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insertColumns="0" insertRows="0" insertHyperlinks="0" deleteColumns="0" deleteRows="0" sort="0" autoFilter="0" pivotTables="0"/>
  <mergeCells count="87">
    <mergeCell ref="L25:L29"/>
    <mergeCell ref="N5:N9"/>
    <mergeCell ref="N10:N14"/>
    <mergeCell ref="N15:N19"/>
    <mergeCell ref="N20:N24"/>
    <mergeCell ref="N25:N29"/>
    <mergeCell ref="L20:L24"/>
    <mergeCell ref="B47:D47"/>
    <mergeCell ref="M42:M43"/>
    <mergeCell ref="N42:N43"/>
    <mergeCell ref="M10:M14"/>
    <mergeCell ref="M15:M19"/>
    <mergeCell ref="M20:M24"/>
    <mergeCell ref="M40:M41"/>
    <mergeCell ref="N40:N41"/>
    <mergeCell ref="M34:M35"/>
    <mergeCell ref="N34:N35"/>
    <mergeCell ref="M36:M37"/>
    <mergeCell ref="N36:N37"/>
    <mergeCell ref="M25:M29"/>
    <mergeCell ref="M38:M39"/>
    <mergeCell ref="N38:N39"/>
    <mergeCell ref="M30:M31"/>
    <mergeCell ref="N30:N31"/>
    <mergeCell ref="M32:M33"/>
    <mergeCell ref="N32:N33"/>
    <mergeCell ref="O38:O39"/>
    <mergeCell ref="O40:O41"/>
    <mergeCell ref="O42:O43"/>
    <mergeCell ref="O25:O29"/>
    <mergeCell ref="O30:O31"/>
    <mergeCell ref="O32:O33"/>
    <mergeCell ref="O34:O35"/>
    <mergeCell ref="O36:O37"/>
    <mergeCell ref="O20:O24"/>
    <mergeCell ref="M5:M9"/>
    <mergeCell ref="L3:L4"/>
    <mergeCell ref="N3:N4"/>
    <mergeCell ref="L5:L9"/>
    <mergeCell ref="O5:O9"/>
    <mergeCell ref="O10:O14"/>
    <mergeCell ref="O15:O19"/>
    <mergeCell ref="L10:L14"/>
    <mergeCell ref="L15:L19"/>
    <mergeCell ref="L30:L31"/>
    <mergeCell ref="L32:L33"/>
    <mergeCell ref="L34:L35"/>
    <mergeCell ref="I36:K37"/>
    <mergeCell ref="L36:L37"/>
    <mergeCell ref="J30:K31"/>
    <mergeCell ref="J32:K33"/>
    <mergeCell ref="J34:K35"/>
    <mergeCell ref="L38:L39"/>
    <mergeCell ref="L40:L41"/>
    <mergeCell ref="L42:L43"/>
    <mergeCell ref="I42:K43"/>
    <mergeCell ref="I38:K39"/>
    <mergeCell ref="B3:D4"/>
    <mergeCell ref="C5:C8"/>
    <mergeCell ref="C9:C12"/>
    <mergeCell ref="B32:D32"/>
    <mergeCell ref="C18:C24"/>
    <mergeCell ref="B5:B17"/>
    <mergeCell ref="C13:C16"/>
    <mergeCell ref="C17:D17"/>
    <mergeCell ref="B18:B31"/>
    <mergeCell ref="C31:D31"/>
    <mergeCell ref="I25:K29"/>
    <mergeCell ref="B43:C45"/>
    <mergeCell ref="B33:B42"/>
    <mergeCell ref="C40:C42"/>
    <mergeCell ref="C33:C39"/>
    <mergeCell ref="C25:C27"/>
    <mergeCell ref="C28:C30"/>
    <mergeCell ref="I30:I35"/>
    <mergeCell ref="I40:K41"/>
    <mergeCell ref="H25:H43"/>
    <mergeCell ref="E3:E4"/>
    <mergeCell ref="F3:F4"/>
    <mergeCell ref="H5:H24"/>
    <mergeCell ref="J20:K24"/>
    <mergeCell ref="I5:I19"/>
    <mergeCell ref="I20:I24"/>
    <mergeCell ref="J5:K9"/>
    <mergeCell ref="J10:K14"/>
    <mergeCell ref="J15:K19"/>
    <mergeCell ref="H3:K4"/>
  </mergeCells>
  <printOptions/>
  <pageMargins left="0.5905511811023623" right="0.1968503937007874" top="0.7874015748031497" bottom="0.1968503937007874" header="0.5118110236220472" footer="0.5118110236220472"/>
  <pageSetup horizontalDpi="300" verticalDpi="300" orientation="landscape" paperSize="9" scale="60" r:id="rId3"/>
  <drawing r:id="rId2"/>
  <legacyDrawing r:id="rId1"/>
</worksheet>
</file>

<file path=xl/worksheets/sheet14.xml><?xml version="1.0" encoding="utf-8"?>
<worksheet xmlns="http://schemas.openxmlformats.org/spreadsheetml/2006/main" xmlns:r="http://schemas.openxmlformats.org/officeDocument/2006/relationships">
  <sheetPr codeName="Sheet14"/>
  <dimension ref="A1:G10"/>
  <sheetViews>
    <sheetView showGridLines="0" showRowColHeaders="0" showZeros="0" zoomScale="75" zoomScaleNormal="75"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4.625" style="427" customWidth="1"/>
    <col min="2" max="5" width="48.625" style="427" customWidth="1"/>
    <col min="6" max="16384" width="9.00390625" style="427" customWidth="1"/>
  </cols>
  <sheetData>
    <row r="1" ht="14.25">
      <c r="A1" s="427" t="s">
        <v>384</v>
      </c>
    </row>
    <row r="2" ht="14.25"/>
    <row r="3" spans="1:7" ht="36" customHeight="1">
      <c r="A3" s="1021" t="str">
        <f>+WIDECHAR(LEFT(menu!A1,6))&amp;"融資機関支援計画"</f>
        <v>平成２０年度融資機関支援計画</v>
      </c>
      <c r="B3" s="1021"/>
      <c r="C3" s="1021"/>
      <c r="D3" s="1021"/>
      <c r="E3" s="1021"/>
      <c r="F3" s="1021"/>
      <c r="G3" s="1021"/>
    </row>
    <row r="5" spans="1:5" s="429" customFormat="1" ht="31.5" customHeight="1">
      <c r="A5" s="1019" t="s">
        <v>385</v>
      </c>
      <c r="B5" s="1020"/>
      <c r="C5" s="428" t="s">
        <v>386</v>
      </c>
      <c r="D5" s="428" t="s">
        <v>387</v>
      </c>
      <c r="E5" s="428" t="s">
        <v>388</v>
      </c>
    </row>
    <row r="6" spans="1:5" ht="150" customHeight="1">
      <c r="A6" s="430" t="s">
        <v>389</v>
      </c>
      <c r="B6" s="431"/>
      <c r="C6" s="459"/>
      <c r="D6" s="460"/>
      <c r="E6" s="58"/>
    </row>
    <row r="7" spans="1:5" ht="75" customHeight="1">
      <c r="A7" s="432"/>
      <c r="B7" s="431" t="s">
        <v>390</v>
      </c>
      <c r="C7" s="460"/>
      <c r="D7" s="460"/>
      <c r="E7" s="460"/>
    </row>
    <row r="8" spans="1:5" ht="150" customHeight="1">
      <c r="A8" s="431" t="s">
        <v>391</v>
      </c>
      <c r="B8" s="431"/>
      <c r="C8" s="58"/>
      <c r="D8" s="460"/>
      <c r="E8" s="58"/>
    </row>
    <row r="9" spans="1:5" ht="150" customHeight="1">
      <c r="A9" s="431" t="s">
        <v>392</v>
      </c>
      <c r="B9" s="431"/>
      <c r="C9" s="459"/>
      <c r="D9" s="460"/>
      <c r="E9" s="58"/>
    </row>
    <row r="10" spans="1:5" ht="150" customHeight="1">
      <c r="A10" s="431" t="s">
        <v>393</v>
      </c>
      <c r="B10" s="431"/>
      <c r="C10" s="58"/>
      <c r="D10" s="460"/>
      <c r="E10" s="58"/>
    </row>
  </sheetData>
  <sheetProtection/>
  <mergeCells count="2">
    <mergeCell ref="A5:B5"/>
    <mergeCell ref="A3:G3"/>
  </mergeCells>
  <printOptions/>
  <pageMargins left="0.7874015748031497" right="0.7874015748031497" top="0.7874015748031497" bottom="0.5905511811023623" header="0.5118110236220472" footer="0.5118110236220472"/>
  <pageSetup horizontalDpi="300" verticalDpi="300" orientation="landscape" paperSize="9" scale="65" r:id="rId3"/>
  <drawing r:id="rId2"/>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M23"/>
  <sheetViews>
    <sheetView showGridLines="0" showRowColHeaders="0" showZeros="0" zoomScale="75" zoomScaleNormal="75" workbookViewId="0" topLeftCell="A1">
      <selection activeCell="A1" sqref="A1"/>
    </sheetView>
  </sheetViews>
  <sheetFormatPr defaultColWidth="9.00390625" defaultRowHeight="13.5"/>
  <cols>
    <col min="1" max="2" width="9.625" style="19" customWidth="1"/>
    <col min="3" max="7" width="24.625" style="19" customWidth="1"/>
    <col min="8" max="9" width="9.625" style="19" customWidth="1"/>
    <col min="10" max="16384" width="9.00390625" style="19" customWidth="1"/>
  </cols>
  <sheetData>
    <row r="1" spans="1:13" ht="24" customHeight="1" thickTop="1">
      <c r="A1" s="3"/>
      <c r="B1" s="17"/>
      <c r="C1" s="17"/>
      <c r="D1" s="17"/>
      <c r="E1" s="17"/>
      <c r="F1" s="17"/>
      <c r="G1" s="17"/>
      <c r="H1" s="17"/>
      <c r="I1" s="18"/>
      <c r="L1" s="406" t="str">
        <f>+RIGHT(B7,4)</f>
        <v>２０年度</v>
      </c>
      <c r="M1" s="407" t="str">
        <f>+ASC(LEFT(L1,2))</f>
        <v>20</v>
      </c>
    </row>
    <row r="2" spans="1:13" ht="24" customHeight="1">
      <c r="A2" s="20"/>
      <c r="B2" s="21"/>
      <c r="C2" s="21"/>
      <c r="D2" s="21"/>
      <c r="E2" s="21"/>
      <c r="F2" s="21"/>
      <c r="G2" s="21"/>
      <c r="H2" s="21"/>
      <c r="I2" s="22"/>
      <c r="L2" s="422"/>
      <c r="M2" s="424"/>
    </row>
    <row r="3" spans="1:13" s="25" customFormat="1" ht="24" customHeight="1">
      <c r="A3" s="23"/>
      <c r="B3" s="575"/>
      <c r="C3" s="575"/>
      <c r="D3" s="575"/>
      <c r="E3" s="575"/>
      <c r="F3" s="575"/>
      <c r="G3" s="575"/>
      <c r="H3" s="575"/>
      <c r="I3" s="24"/>
      <c r="L3" s="423"/>
      <c r="M3" s="425"/>
    </row>
    <row r="4" spans="1:13" ht="24" customHeight="1">
      <c r="A4" s="20"/>
      <c r="B4" s="21"/>
      <c r="C4" s="21"/>
      <c r="D4" s="21"/>
      <c r="E4" s="21"/>
      <c r="F4" s="21"/>
      <c r="G4" s="21"/>
      <c r="H4" s="21"/>
      <c r="I4" s="22"/>
      <c r="L4" s="422"/>
      <c r="M4" s="424"/>
    </row>
    <row r="5" spans="1:13" ht="31.5" customHeight="1">
      <c r="A5" s="20"/>
      <c r="B5" s="575" t="s">
        <v>468</v>
      </c>
      <c r="C5" s="575"/>
      <c r="D5" s="575"/>
      <c r="E5" s="575"/>
      <c r="F5" s="575"/>
      <c r="G5" s="575"/>
      <c r="H5" s="575"/>
      <c r="I5" s="22"/>
      <c r="L5" s="422"/>
      <c r="M5" s="424"/>
    </row>
    <row r="6" spans="1:13" ht="24" customHeight="1">
      <c r="A6" s="20"/>
      <c r="B6" s="13"/>
      <c r="C6" s="13"/>
      <c r="D6" s="13"/>
      <c r="E6" s="13"/>
      <c r="F6" s="13"/>
      <c r="G6" s="13"/>
      <c r="H6" s="13"/>
      <c r="I6" s="22"/>
      <c r="L6" s="424"/>
      <c r="M6" s="424"/>
    </row>
    <row r="7" spans="1:9" ht="24" customHeight="1">
      <c r="A7" s="20"/>
      <c r="B7" s="576" t="str">
        <f>+"計画作成年度：　"&amp;WIDECHAR(menu!A1)</f>
        <v>計画作成年度：　平成２０年度</v>
      </c>
      <c r="C7" s="576"/>
      <c r="D7" s="576"/>
      <c r="E7" s="576"/>
      <c r="F7" s="576"/>
      <c r="G7" s="576"/>
      <c r="H7" s="576"/>
      <c r="I7" s="22"/>
    </row>
    <row r="8" spans="1:9" ht="24" customHeight="1">
      <c r="A8" s="20"/>
      <c r="B8" s="13"/>
      <c r="C8" s="13"/>
      <c r="D8" s="13"/>
      <c r="E8" s="13"/>
      <c r="F8" s="13"/>
      <c r="G8" s="13"/>
      <c r="H8" s="13"/>
      <c r="I8" s="22"/>
    </row>
    <row r="9" spans="1:9" ht="24" customHeight="1">
      <c r="A9" s="20"/>
      <c r="B9" s="13"/>
      <c r="C9" s="13"/>
      <c r="D9" s="13"/>
      <c r="E9" s="13"/>
      <c r="F9" s="13"/>
      <c r="G9" s="13"/>
      <c r="H9" s="13"/>
      <c r="I9" s="22"/>
    </row>
    <row r="10" spans="1:9" ht="24" customHeight="1" thickBot="1">
      <c r="A10" s="20"/>
      <c r="B10" s="13"/>
      <c r="C10" s="13"/>
      <c r="D10" s="13"/>
      <c r="E10" s="13"/>
      <c r="F10" s="13"/>
      <c r="G10" s="13"/>
      <c r="H10" s="13"/>
      <c r="I10" s="22"/>
    </row>
    <row r="11" spans="1:9" ht="30" customHeight="1">
      <c r="A11" s="20"/>
      <c r="B11" s="21"/>
      <c r="C11" s="450" t="s">
        <v>447</v>
      </c>
      <c r="D11" s="573"/>
      <c r="E11" s="572"/>
      <c r="F11" s="572"/>
      <c r="G11" s="567"/>
      <c r="H11" s="21"/>
      <c r="I11" s="22"/>
    </row>
    <row r="12" spans="1:9" ht="30" customHeight="1">
      <c r="A12" s="20"/>
      <c r="B12" s="21"/>
      <c r="C12" s="403" t="s">
        <v>352</v>
      </c>
      <c r="D12" s="589"/>
      <c r="E12" s="579"/>
      <c r="F12" s="579"/>
      <c r="G12" s="577"/>
      <c r="H12" s="21"/>
      <c r="I12" s="22"/>
    </row>
    <row r="13" spans="1:9" ht="30" customHeight="1">
      <c r="A13" s="20"/>
      <c r="B13" s="21"/>
      <c r="C13" s="403" t="s">
        <v>353</v>
      </c>
      <c r="D13" s="589" t="s">
        <v>394</v>
      </c>
      <c r="E13" s="590"/>
      <c r="F13" s="589" t="s">
        <v>394</v>
      </c>
      <c r="G13" s="577"/>
      <c r="H13" s="21"/>
      <c r="I13" s="22"/>
    </row>
    <row r="14" spans="1:9" ht="30" customHeight="1">
      <c r="A14" s="20"/>
      <c r="B14" s="21"/>
      <c r="C14" s="403" t="s">
        <v>355</v>
      </c>
      <c r="D14" s="589"/>
      <c r="E14" s="590"/>
      <c r="F14" s="405" t="s">
        <v>354</v>
      </c>
      <c r="G14" s="549"/>
      <c r="H14" s="21"/>
      <c r="I14" s="22"/>
    </row>
    <row r="15" spans="1:9" ht="30" customHeight="1">
      <c r="A15" s="20"/>
      <c r="B15" s="21"/>
      <c r="C15" s="404" t="s">
        <v>378</v>
      </c>
      <c r="D15" s="589"/>
      <c r="E15" s="579"/>
      <c r="F15" s="579"/>
      <c r="G15" s="577"/>
      <c r="H15" s="21"/>
      <c r="I15" s="22"/>
    </row>
    <row r="16" spans="1:9" ht="30" customHeight="1">
      <c r="A16" s="20"/>
      <c r="B16" s="21"/>
      <c r="C16" s="404" t="s">
        <v>379</v>
      </c>
      <c r="D16" s="591"/>
      <c r="E16" s="592"/>
      <c r="F16" s="451" t="s">
        <v>380</v>
      </c>
      <c r="G16" s="544"/>
      <c r="H16" s="21"/>
      <c r="I16" s="22"/>
    </row>
    <row r="17" spans="1:9" ht="30" customHeight="1" thickBot="1">
      <c r="A17" s="20"/>
      <c r="B17" s="21"/>
      <c r="C17" s="546" t="s">
        <v>465</v>
      </c>
      <c r="D17" s="578"/>
      <c r="E17" s="574"/>
      <c r="F17" s="547" t="s">
        <v>354</v>
      </c>
      <c r="G17" s="548"/>
      <c r="H17" s="21"/>
      <c r="I17" s="22"/>
    </row>
    <row r="18" spans="1:9" ht="30" customHeight="1">
      <c r="A18" s="20"/>
      <c r="B18" s="21"/>
      <c r="C18" s="26"/>
      <c r="D18" s="27"/>
      <c r="E18" s="27"/>
      <c r="F18" s="27"/>
      <c r="G18" s="27"/>
      <c r="H18" s="21"/>
      <c r="I18" s="22"/>
    </row>
    <row r="19" spans="1:9" ht="30" customHeight="1">
      <c r="A19" s="20"/>
      <c r="B19" s="21"/>
      <c r="C19" s="26"/>
      <c r="D19" s="27"/>
      <c r="E19" s="27"/>
      <c r="F19" s="27"/>
      <c r="G19" s="27"/>
      <c r="H19" s="21"/>
      <c r="I19" s="22"/>
    </row>
    <row r="20" spans="1:9" ht="30" customHeight="1">
      <c r="A20" s="20"/>
      <c r="B20" s="21"/>
      <c r="C20" s="580" t="s">
        <v>356</v>
      </c>
      <c r="D20" s="580"/>
      <c r="E20" s="580"/>
      <c r="F20" s="580"/>
      <c r="G20" s="580"/>
      <c r="H20" s="21"/>
      <c r="I20" s="22"/>
    </row>
    <row r="21" spans="1:9" ht="30" customHeight="1">
      <c r="A21" s="20"/>
      <c r="B21" s="21"/>
      <c r="C21" s="26"/>
      <c r="D21" s="27"/>
      <c r="E21" s="27"/>
      <c r="F21" s="27"/>
      <c r="G21" s="27"/>
      <c r="H21" s="21"/>
      <c r="I21" s="22"/>
    </row>
    <row r="22" spans="1:9" ht="24" customHeight="1">
      <c r="A22" s="20"/>
      <c r="B22" s="21"/>
      <c r="C22" s="21"/>
      <c r="D22" s="21"/>
      <c r="E22" s="21"/>
      <c r="F22" s="21"/>
      <c r="G22" s="21"/>
      <c r="H22" s="21"/>
      <c r="I22" s="22"/>
    </row>
    <row r="23" spans="1:9" ht="24" customHeight="1" thickBot="1">
      <c r="A23" s="28"/>
      <c r="B23" s="29"/>
      <c r="C23" s="29"/>
      <c r="D23" s="29"/>
      <c r="E23" s="29"/>
      <c r="F23" s="29"/>
      <c r="G23" s="29"/>
      <c r="H23" s="29"/>
      <c r="I23" s="30"/>
    </row>
    <row r="24" ht="14.25" thickTop="1"/>
  </sheetData>
  <mergeCells count="12">
    <mergeCell ref="B3:H3"/>
    <mergeCell ref="B7:H7"/>
    <mergeCell ref="D13:E13"/>
    <mergeCell ref="D12:G12"/>
    <mergeCell ref="F13:G13"/>
    <mergeCell ref="B5:H5"/>
    <mergeCell ref="D11:G11"/>
    <mergeCell ref="D14:E14"/>
    <mergeCell ref="D16:E16"/>
    <mergeCell ref="C20:G20"/>
    <mergeCell ref="D15:G15"/>
    <mergeCell ref="D17:E17"/>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78"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B1:W46"/>
  <sheetViews>
    <sheetView showGridLines="0" showRowColHeaders="0" showZeros="0" zoomScaleSheetLayoutView="100" workbookViewId="0" topLeftCell="A1">
      <pane xSplit="6" ySplit="4" topLeftCell="G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4" customWidth="1"/>
    <col min="2" max="4" width="3.625" style="4" customWidth="1"/>
    <col min="5" max="5" width="20.625" style="4" customWidth="1"/>
    <col min="6" max="6" width="5.625" style="4" customWidth="1"/>
    <col min="7" max="22" width="11.125" style="4" customWidth="1"/>
    <col min="23" max="23" width="20.625" style="4" customWidth="1"/>
    <col min="24" max="16384" width="9.00390625" style="4" customWidth="1"/>
  </cols>
  <sheetData>
    <row r="1" spans="2:5" ht="30" customHeight="1">
      <c r="B1" s="558" t="s">
        <v>187</v>
      </c>
      <c r="C1" s="558"/>
      <c r="D1" s="558"/>
      <c r="E1" s="558"/>
    </row>
    <row r="2" spans="2:5" ht="21.75" customHeight="1" thickBot="1">
      <c r="B2" s="558" t="s">
        <v>498</v>
      </c>
      <c r="C2" s="558"/>
      <c r="D2" s="558"/>
      <c r="E2" s="558"/>
    </row>
    <row r="3" spans="2:23" ht="21.75" customHeight="1">
      <c r="B3" s="604" t="s">
        <v>7</v>
      </c>
      <c r="C3" s="605"/>
      <c r="D3" s="605"/>
      <c r="E3" s="605"/>
      <c r="F3" s="606"/>
      <c r="G3" s="267" t="str">
        <f>+WIDECHAR(VALUE('表紙'!$M$1)-3)&amp;"年"</f>
        <v>１７年</v>
      </c>
      <c r="H3" s="267" t="str">
        <f>+WIDECHAR(VALUE('表紙'!$M$1)-2)&amp;"年"</f>
        <v>１８年</v>
      </c>
      <c r="I3" s="602" t="str">
        <f>+WIDECHAR(VALUE('表紙'!$M$1)-1)&amp;"年"</f>
        <v>１９年</v>
      </c>
      <c r="J3" s="603"/>
      <c r="K3" s="602" t="str">
        <f>+WIDECHAR(VALUE('表紙'!$M$1))&amp;"年"</f>
        <v>２０年</v>
      </c>
      <c r="L3" s="603"/>
      <c r="M3" s="602" t="str">
        <f>+WIDECHAR(VALUE('表紙'!$M$1)+1)&amp;"年"</f>
        <v>２１年</v>
      </c>
      <c r="N3" s="603"/>
      <c r="O3" s="602" t="str">
        <f>+WIDECHAR(VALUE('表紙'!$M$1)+2)&amp;"年"</f>
        <v>２２年</v>
      </c>
      <c r="P3" s="603"/>
      <c r="Q3" s="602" t="str">
        <f>+WIDECHAR(VALUE('表紙'!$M$1)+3)&amp;"年"</f>
        <v>２３年</v>
      </c>
      <c r="R3" s="603"/>
      <c r="S3" s="602" t="str">
        <f>+WIDECHAR(VALUE('表紙'!$M$1)+4)&amp;"年"</f>
        <v>２４年</v>
      </c>
      <c r="T3" s="603"/>
      <c r="U3" s="602" t="s">
        <v>192</v>
      </c>
      <c r="V3" s="603"/>
      <c r="W3" s="613" t="str">
        <f>+K3&amp;"計画の算出根拠"</f>
        <v>２０年計画の算出根拠</v>
      </c>
    </row>
    <row r="4" spans="2:23" ht="18.75" customHeight="1">
      <c r="B4" s="607"/>
      <c r="C4" s="608"/>
      <c r="D4" s="608"/>
      <c r="E4" s="608"/>
      <c r="F4" s="609"/>
      <c r="G4" s="5" t="s">
        <v>8</v>
      </c>
      <c r="H4" s="5" t="s">
        <v>8</v>
      </c>
      <c r="I4" s="5" t="s">
        <v>189</v>
      </c>
      <c r="J4" s="5" t="s">
        <v>8</v>
      </c>
      <c r="K4" s="10" t="s">
        <v>190</v>
      </c>
      <c r="L4" s="5" t="s">
        <v>189</v>
      </c>
      <c r="M4" s="10" t="s">
        <v>190</v>
      </c>
      <c r="N4" s="5" t="s">
        <v>189</v>
      </c>
      <c r="O4" s="10" t="s">
        <v>190</v>
      </c>
      <c r="P4" s="5" t="s">
        <v>189</v>
      </c>
      <c r="Q4" s="10" t="s">
        <v>190</v>
      </c>
      <c r="R4" s="5" t="s">
        <v>189</v>
      </c>
      <c r="S4" s="10" t="s">
        <v>190</v>
      </c>
      <c r="T4" s="5" t="s">
        <v>189</v>
      </c>
      <c r="U4" s="10" t="s">
        <v>190</v>
      </c>
      <c r="V4" s="5" t="s">
        <v>189</v>
      </c>
      <c r="W4" s="614"/>
    </row>
    <row r="5" spans="2:23" ht="20.25" customHeight="1">
      <c r="B5" s="597" t="s">
        <v>43</v>
      </c>
      <c r="C5" s="42" t="s">
        <v>171</v>
      </c>
      <c r="D5" s="45"/>
      <c r="E5" s="51"/>
      <c r="F5" s="11" t="s">
        <v>0</v>
      </c>
      <c r="G5" s="65"/>
      <c r="H5" s="65"/>
      <c r="I5" s="65"/>
      <c r="J5" s="65"/>
      <c r="K5" s="65"/>
      <c r="L5" s="65"/>
      <c r="M5" s="65"/>
      <c r="N5" s="65"/>
      <c r="O5" s="65"/>
      <c r="P5" s="65"/>
      <c r="Q5" s="65"/>
      <c r="R5" s="65"/>
      <c r="S5" s="65"/>
      <c r="T5" s="65"/>
      <c r="U5" s="65"/>
      <c r="V5" s="65"/>
      <c r="W5" s="537"/>
    </row>
    <row r="6" spans="2:23" ht="20.25" customHeight="1">
      <c r="B6" s="595"/>
      <c r="C6" s="42" t="s">
        <v>144</v>
      </c>
      <c r="D6" s="45"/>
      <c r="E6" s="51"/>
      <c r="F6" s="11" t="s">
        <v>0</v>
      </c>
      <c r="G6" s="65"/>
      <c r="H6" s="65"/>
      <c r="I6" s="65"/>
      <c r="J6" s="65"/>
      <c r="K6" s="65"/>
      <c r="L6" s="65"/>
      <c r="M6" s="65"/>
      <c r="N6" s="65"/>
      <c r="O6" s="65"/>
      <c r="P6" s="65"/>
      <c r="Q6" s="65"/>
      <c r="R6" s="65"/>
      <c r="S6" s="65"/>
      <c r="T6" s="65"/>
      <c r="U6" s="65"/>
      <c r="V6" s="65"/>
      <c r="W6" s="537"/>
    </row>
    <row r="7" spans="2:23" ht="20.25" customHeight="1">
      <c r="B7" s="595"/>
      <c r="C7" s="42" t="s">
        <v>161</v>
      </c>
      <c r="D7" s="45"/>
      <c r="E7" s="51"/>
      <c r="F7" s="11" t="s">
        <v>0</v>
      </c>
      <c r="G7" s="65"/>
      <c r="H7" s="65"/>
      <c r="I7" s="65"/>
      <c r="J7" s="65"/>
      <c r="K7" s="65"/>
      <c r="L7" s="65"/>
      <c r="M7" s="65"/>
      <c r="N7" s="65"/>
      <c r="O7" s="65"/>
      <c r="P7" s="65"/>
      <c r="Q7" s="65"/>
      <c r="R7" s="65"/>
      <c r="S7" s="65"/>
      <c r="T7" s="65"/>
      <c r="U7" s="65"/>
      <c r="V7" s="65"/>
      <c r="W7" s="537"/>
    </row>
    <row r="8" spans="2:23" ht="20.25" customHeight="1">
      <c r="B8" s="598"/>
      <c r="C8" s="42" t="s">
        <v>144</v>
      </c>
      <c r="D8" s="45"/>
      <c r="E8" s="51"/>
      <c r="F8" s="11" t="s">
        <v>0</v>
      </c>
      <c r="G8" s="65"/>
      <c r="H8" s="65"/>
      <c r="I8" s="65"/>
      <c r="J8" s="65"/>
      <c r="K8" s="65"/>
      <c r="L8" s="65"/>
      <c r="M8" s="65"/>
      <c r="N8" s="65"/>
      <c r="O8" s="65"/>
      <c r="P8" s="65"/>
      <c r="Q8" s="65"/>
      <c r="R8" s="65"/>
      <c r="S8" s="65"/>
      <c r="T8" s="65"/>
      <c r="U8" s="65"/>
      <c r="V8" s="65"/>
      <c r="W8" s="537"/>
    </row>
    <row r="9" spans="2:23" ht="20.25" customHeight="1">
      <c r="B9" s="597" t="s">
        <v>41</v>
      </c>
      <c r="C9" s="599" t="s">
        <v>42</v>
      </c>
      <c r="D9" s="42" t="s">
        <v>30</v>
      </c>
      <c r="E9" s="52"/>
      <c r="F9" s="11" t="s">
        <v>28</v>
      </c>
      <c r="G9" s="65"/>
      <c r="H9" s="65"/>
      <c r="I9" s="65"/>
      <c r="J9" s="65"/>
      <c r="K9" s="65"/>
      <c r="L9" s="65"/>
      <c r="M9" s="65"/>
      <c r="N9" s="65"/>
      <c r="O9" s="65"/>
      <c r="P9" s="65"/>
      <c r="Q9" s="65"/>
      <c r="R9" s="65"/>
      <c r="S9" s="65"/>
      <c r="T9" s="65"/>
      <c r="U9" s="65"/>
      <c r="V9" s="65"/>
      <c r="W9" s="537"/>
    </row>
    <row r="10" spans="2:23" ht="20.25" customHeight="1">
      <c r="B10" s="595"/>
      <c r="C10" s="600"/>
      <c r="D10" s="42" t="s">
        <v>31</v>
      </c>
      <c r="E10" s="52"/>
      <c r="F10" s="11" t="s">
        <v>9</v>
      </c>
      <c r="G10" s="65"/>
      <c r="H10" s="65"/>
      <c r="I10" s="65"/>
      <c r="J10" s="65"/>
      <c r="K10" s="65"/>
      <c r="L10" s="65"/>
      <c r="M10" s="65"/>
      <c r="N10" s="65"/>
      <c r="O10" s="65"/>
      <c r="P10" s="65"/>
      <c r="Q10" s="65"/>
      <c r="R10" s="65"/>
      <c r="S10" s="65"/>
      <c r="T10" s="65"/>
      <c r="U10" s="65"/>
      <c r="V10" s="65"/>
      <c r="W10" s="537"/>
    </row>
    <row r="11" spans="2:23" ht="20.25" customHeight="1">
      <c r="B11" s="595"/>
      <c r="C11" s="600"/>
      <c r="D11" s="42" t="s">
        <v>4</v>
      </c>
      <c r="E11" s="52"/>
      <c r="F11" s="11" t="s">
        <v>9</v>
      </c>
      <c r="G11" s="65"/>
      <c r="H11" s="65"/>
      <c r="I11" s="65"/>
      <c r="J11" s="65"/>
      <c r="K11" s="65"/>
      <c r="L11" s="65"/>
      <c r="M11" s="65"/>
      <c r="N11" s="65"/>
      <c r="O11" s="65"/>
      <c r="P11" s="65"/>
      <c r="Q11" s="65"/>
      <c r="R11" s="65"/>
      <c r="S11" s="65"/>
      <c r="T11" s="65"/>
      <c r="U11" s="65"/>
      <c r="V11" s="65"/>
      <c r="W11" s="537"/>
    </row>
    <row r="12" spans="2:23" ht="20.25" customHeight="1">
      <c r="B12" s="595"/>
      <c r="C12" s="600"/>
      <c r="D12" s="42" t="s">
        <v>32</v>
      </c>
      <c r="E12" s="52"/>
      <c r="F12" s="11" t="s">
        <v>9</v>
      </c>
      <c r="G12" s="65"/>
      <c r="H12" s="65"/>
      <c r="I12" s="65"/>
      <c r="J12" s="65"/>
      <c r="K12" s="65"/>
      <c r="L12" s="65"/>
      <c r="M12" s="65"/>
      <c r="N12" s="65"/>
      <c r="O12" s="65"/>
      <c r="P12" s="65"/>
      <c r="Q12" s="65"/>
      <c r="R12" s="65"/>
      <c r="S12" s="65"/>
      <c r="T12" s="65"/>
      <c r="U12" s="65"/>
      <c r="V12" s="65"/>
      <c r="W12" s="537"/>
    </row>
    <row r="13" spans="2:23" ht="20.25" customHeight="1">
      <c r="B13" s="595"/>
      <c r="C13" s="43" t="s">
        <v>10</v>
      </c>
      <c r="D13" s="50"/>
      <c r="E13" s="51"/>
      <c r="F13" s="11" t="s">
        <v>29</v>
      </c>
      <c r="G13" s="65"/>
      <c r="H13" s="65"/>
      <c r="I13" s="65"/>
      <c r="J13" s="65"/>
      <c r="K13" s="65"/>
      <c r="L13" s="65"/>
      <c r="M13" s="65"/>
      <c r="N13" s="65"/>
      <c r="O13" s="65"/>
      <c r="P13" s="65"/>
      <c r="Q13" s="65"/>
      <c r="R13" s="65"/>
      <c r="S13" s="65"/>
      <c r="T13" s="65"/>
      <c r="U13" s="65"/>
      <c r="V13" s="65"/>
      <c r="W13" s="537"/>
    </row>
    <row r="14" spans="2:23" ht="20.25" customHeight="1">
      <c r="B14" s="598"/>
      <c r="C14" s="610" t="s">
        <v>145</v>
      </c>
      <c r="D14" s="611"/>
      <c r="E14" s="612"/>
      <c r="F14" s="11" t="s">
        <v>9</v>
      </c>
      <c r="G14" s="65"/>
      <c r="H14" s="65"/>
      <c r="I14" s="65"/>
      <c r="J14" s="65"/>
      <c r="K14" s="65"/>
      <c r="L14" s="65"/>
      <c r="M14" s="65"/>
      <c r="N14" s="65"/>
      <c r="O14" s="65"/>
      <c r="P14" s="65"/>
      <c r="Q14" s="65"/>
      <c r="R14" s="65"/>
      <c r="S14" s="65"/>
      <c r="T14" s="65"/>
      <c r="U14" s="65"/>
      <c r="V14" s="65"/>
      <c r="W14" s="537"/>
    </row>
    <row r="15" spans="2:23" ht="20.25" customHeight="1">
      <c r="B15" s="595" t="s">
        <v>497</v>
      </c>
      <c r="C15" s="599" t="s">
        <v>40</v>
      </c>
      <c r="D15" s="556"/>
      <c r="E15" s="53" t="s">
        <v>182</v>
      </c>
      <c r="F15" s="14" t="s">
        <v>11</v>
      </c>
      <c r="G15" s="65"/>
      <c r="H15" s="65"/>
      <c r="I15" s="65"/>
      <c r="J15" s="65"/>
      <c r="K15" s="65"/>
      <c r="L15" s="65"/>
      <c r="M15" s="65"/>
      <c r="N15" s="65"/>
      <c r="O15" s="65"/>
      <c r="P15" s="65"/>
      <c r="Q15" s="65"/>
      <c r="R15" s="65"/>
      <c r="S15" s="65"/>
      <c r="T15" s="65"/>
      <c r="U15" s="65"/>
      <c r="V15" s="65"/>
      <c r="W15" s="537"/>
    </row>
    <row r="16" spans="2:23" ht="20.25" customHeight="1">
      <c r="B16" s="595"/>
      <c r="C16" s="600"/>
      <c r="D16" s="593"/>
      <c r="E16" s="53" t="s">
        <v>183</v>
      </c>
      <c r="F16" s="14" t="s">
        <v>185</v>
      </c>
      <c r="G16" s="65"/>
      <c r="H16" s="65"/>
      <c r="I16" s="65"/>
      <c r="J16" s="65"/>
      <c r="K16" s="65"/>
      <c r="L16" s="65"/>
      <c r="M16" s="65"/>
      <c r="N16" s="65"/>
      <c r="O16" s="65"/>
      <c r="P16" s="65"/>
      <c r="Q16" s="65"/>
      <c r="R16" s="65"/>
      <c r="S16" s="65"/>
      <c r="T16" s="65"/>
      <c r="U16" s="65"/>
      <c r="V16" s="65"/>
      <c r="W16" s="537"/>
    </row>
    <row r="17" spans="2:23" ht="20.25" customHeight="1">
      <c r="B17" s="595"/>
      <c r="C17" s="600"/>
      <c r="D17" s="594"/>
      <c r="E17" s="53" t="s">
        <v>184</v>
      </c>
      <c r="F17" s="14" t="s">
        <v>186</v>
      </c>
      <c r="G17" s="65"/>
      <c r="H17" s="65"/>
      <c r="I17" s="65"/>
      <c r="J17" s="65"/>
      <c r="K17" s="65"/>
      <c r="L17" s="65"/>
      <c r="M17" s="65"/>
      <c r="N17" s="65"/>
      <c r="O17" s="65"/>
      <c r="P17" s="65"/>
      <c r="Q17" s="65"/>
      <c r="R17" s="65"/>
      <c r="S17" s="65"/>
      <c r="T17" s="65"/>
      <c r="U17" s="65"/>
      <c r="V17" s="65"/>
      <c r="W17" s="537"/>
    </row>
    <row r="18" spans="2:23" ht="20.25" customHeight="1">
      <c r="B18" s="595"/>
      <c r="C18" s="600"/>
      <c r="D18" s="556"/>
      <c r="E18" s="53" t="s">
        <v>182</v>
      </c>
      <c r="F18" s="14" t="s">
        <v>11</v>
      </c>
      <c r="G18" s="65"/>
      <c r="H18" s="65"/>
      <c r="I18" s="65"/>
      <c r="J18" s="65"/>
      <c r="K18" s="65"/>
      <c r="L18" s="65"/>
      <c r="M18" s="65"/>
      <c r="N18" s="65"/>
      <c r="O18" s="65"/>
      <c r="P18" s="65"/>
      <c r="Q18" s="65"/>
      <c r="R18" s="65"/>
      <c r="S18" s="65"/>
      <c r="T18" s="65"/>
      <c r="U18" s="65"/>
      <c r="V18" s="65"/>
      <c r="W18" s="537"/>
    </row>
    <row r="19" spans="2:23" ht="20.25" customHeight="1">
      <c r="B19" s="595"/>
      <c r="C19" s="600"/>
      <c r="D19" s="593"/>
      <c r="E19" s="53" t="s">
        <v>183</v>
      </c>
      <c r="F19" s="14" t="s">
        <v>185</v>
      </c>
      <c r="G19" s="65"/>
      <c r="H19" s="65"/>
      <c r="I19" s="65"/>
      <c r="J19" s="65"/>
      <c r="K19" s="65"/>
      <c r="L19" s="65"/>
      <c r="M19" s="65"/>
      <c r="N19" s="65"/>
      <c r="O19" s="65"/>
      <c r="P19" s="65"/>
      <c r="Q19" s="65"/>
      <c r="R19" s="65"/>
      <c r="S19" s="65"/>
      <c r="T19" s="65"/>
      <c r="U19" s="65"/>
      <c r="V19" s="65"/>
      <c r="W19" s="537"/>
    </row>
    <row r="20" spans="2:23" ht="20.25" customHeight="1">
      <c r="B20" s="595"/>
      <c r="C20" s="600"/>
      <c r="D20" s="594"/>
      <c r="E20" s="53" t="s">
        <v>184</v>
      </c>
      <c r="F20" s="14" t="s">
        <v>186</v>
      </c>
      <c r="G20" s="65"/>
      <c r="H20" s="65"/>
      <c r="I20" s="65"/>
      <c r="J20" s="65"/>
      <c r="K20" s="65"/>
      <c r="L20" s="65"/>
      <c r="M20" s="65"/>
      <c r="N20" s="65"/>
      <c r="O20" s="65"/>
      <c r="P20" s="65"/>
      <c r="Q20" s="65"/>
      <c r="R20" s="65"/>
      <c r="S20" s="65"/>
      <c r="T20" s="65"/>
      <c r="U20" s="65"/>
      <c r="V20" s="65"/>
      <c r="W20" s="537"/>
    </row>
    <row r="21" spans="2:23" ht="20.25" customHeight="1">
      <c r="B21" s="595"/>
      <c r="C21" s="600"/>
      <c r="D21" s="556"/>
      <c r="E21" s="53" t="s">
        <v>182</v>
      </c>
      <c r="F21" s="14" t="s">
        <v>11</v>
      </c>
      <c r="G21" s="65"/>
      <c r="H21" s="65"/>
      <c r="I21" s="65"/>
      <c r="J21" s="65"/>
      <c r="K21" s="65"/>
      <c r="L21" s="65"/>
      <c r="M21" s="65"/>
      <c r="N21" s="65"/>
      <c r="O21" s="65"/>
      <c r="P21" s="65"/>
      <c r="Q21" s="65"/>
      <c r="R21" s="65"/>
      <c r="S21" s="65"/>
      <c r="T21" s="65"/>
      <c r="U21" s="65"/>
      <c r="V21" s="65"/>
      <c r="W21" s="537"/>
    </row>
    <row r="22" spans="2:23" ht="20.25" customHeight="1">
      <c r="B22" s="595"/>
      <c r="C22" s="600"/>
      <c r="D22" s="593"/>
      <c r="E22" s="53" t="s">
        <v>183</v>
      </c>
      <c r="F22" s="14" t="s">
        <v>185</v>
      </c>
      <c r="G22" s="65"/>
      <c r="H22" s="65"/>
      <c r="I22" s="65"/>
      <c r="J22" s="65"/>
      <c r="K22" s="65"/>
      <c r="L22" s="65"/>
      <c r="M22" s="65"/>
      <c r="N22" s="65"/>
      <c r="O22" s="65"/>
      <c r="P22" s="65"/>
      <c r="Q22" s="65"/>
      <c r="R22" s="65"/>
      <c r="S22" s="65"/>
      <c r="T22" s="65"/>
      <c r="U22" s="65"/>
      <c r="V22" s="65"/>
      <c r="W22" s="537"/>
    </row>
    <row r="23" spans="2:23" ht="20.25" customHeight="1">
      <c r="B23" s="595"/>
      <c r="C23" s="600"/>
      <c r="D23" s="594"/>
      <c r="E23" s="53" t="s">
        <v>184</v>
      </c>
      <c r="F23" s="14" t="s">
        <v>186</v>
      </c>
      <c r="G23" s="65"/>
      <c r="H23" s="65"/>
      <c r="I23" s="65"/>
      <c r="J23" s="65"/>
      <c r="K23" s="65"/>
      <c r="L23" s="65"/>
      <c r="M23" s="65"/>
      <c r="N23" s="65"/>
      <c r="O23" s="65"/>
      <c r="P23" s="65"/>
      <c r="Q23" s="65"/>
      <c r="R23" s="65"/>
      <c r="S23" s="65"/>
      <c r="T23" s="65"/>
      <c r="U23" s="65"/>
      <c r="V23" s="65"/>
      <c r="W23" s="537"/>
    </row>
    <row r="24" spans="2:23" ht="20.25" customHeight="1">
      <c r="B24" s="595"/>
      <c r="C24" s="600"/>
      <c r="D24" s="556"/>
      <c r="E24" s="53" t="s">
        <v>182</v>
      </c>
      <c r="F24" s="14" t="s">
        <v>11</v>
      </c>
      <c r="G24" s="65"/>
      <c r="H24" s="65"/>
      <c r="I24" s="65"/>
      <c r="J24" s="65"/>
      <c r="K24" s="65"/>
      <c r="L24" s="65"/>
      <c r="M24" s="65"/>
      <c r="N24" s="65"/>
      <c r="O24" s="65"/>
      <c r="P24" s="65"/>
      <c r="Q24" s="65"/>
      <c r="R24" s="65"/>
      <c r="S24" s="65"/>
      <c r="T24" s="65"/>
      <c r="U24" s="65"/>
      <c r="V24" s="65"/>
      <c r="W24" s="537"/>
    </row>
    <row r="25" spans="2:23" ht="20.25" customHeight="1">
      <c r="B25" s="595"/>
      <c r="C25" s="600"/>
      <c r="D25" s="593"/>
      <c r="E25" s="53" t="s">
        <v>183</v>
      </c>
      <c r="F25" s="14" t="s">
        <v>185</v>
      </c>
      <c r="G25" s="65"/>
      <c r="H25" s="65"/>
      <c r="I25" s="65"/>
      <c r="J25" s="65"/>
      <c r="K25" s="65"/>
      <c r="L25" s="65"/>
      <c r="M25" s="65"/>
      <c r="N25" s="65"/>
      <c r="O25" s="65"/>
      <c r="P25" s="65"/>
      <c r="Q25" s="65"/>
      <c r="R25" s="65"/>
      <c r="S25" s="65"/>
      <c r="T25" s="65"/>
      <c r="U25" s="65"/>
      <c r="V25" s="65"/>
      <c r="W25" s="537"/>
    </row>
    <row r="26" spans="2:23" ht="20.25" customHeight="1">
      <c r="B26" s="595"/>
      <c r="C26" s="600"/>
      <c r="D26" s="594"/>
      <c r="E26" s="53" t="s">
        <v>184</v>
      </c>
      <c r="F26" s="14" t="s">
        <v>186</v>
      </c>
      <c r="G26" s="65"/>
      <c r="H26" s="65"/>
      <c r="I26" s="65"/>
      <c r="J26" s="65"/>
      <c r="K26" s="65"/>
      <c r="L26" s="65"/>
      <c r="M26" s="65"/>
      <c r="N26" s="65"/>
      <c r="O26" s="65"/>
      <c r="P26" s="65"/>
      <c r="Q26" s="65"/>
      <c r="R26" s="65"/>
      <c r="S26" s="65"/>
      <c r="T26" s="65"/>
      <c r="U26" s="65"/>
      <c r="V26" s="65"/>
      <c r="W26" s="537"/>
    </row>
    <row r="27" spans="2:23" ht="20.25" customHeight="1" thickBot="1">
      <c r="B27" s="596"/>
      <c r="C27" s="601"/>
      <c r="D27" s="272" t="s">
        <v>2</v>
      </c>
      <c r="E27" s="273" t="s">
        <v>383</v>
      </c>
      <c r="F27" s="274" t="s">
        <v>11</v>
      </c>
      <c r="G27" s="419">
        <f>SUM(G15,G18,G21,G24)</f>
        <v>0</v>
      </c>
      <c r="H27" s="419">
        <f aca="true" t="shared" si="0" ref="H27:V27">SUM(H15,H18,H21,H24)</f>
        <v>0</v>
      </c>
      <c r="I27" s="419">
        <f t="shared" si="0"/>
        <v>0</v>
      </c>
      <c r="J27" s="419">
        <f t="shared" si="0"/>
        <v>0</v>
      </c>
      <c r="K27" s="419">
        <f t="shared" si="0"/>
        <v>0</v>
      </c>
      <c r="L27" s="419">
        <f t="shared" si="0"/>
        <v>0</v>
      </c>
      <c r="M27" s="419">
        <f t="shared" si="0"/>
        <v>0</v>
      </c>
      <c r="N27" s="419">
        <f t="shared" si="0"/>
        <v>0</v>
      </c>
      <c r="O27" s="419">
        <f t="shared" si="0"/>
        <v>0</v>
      </c>
      <c r="P27" s="419">
        <f t="shared" si="0"/>
        <v>0</v>
      </c>
      <c r="Q27" s="419">
        <f t="shared" si="0"/>
        <v>0</v>
      </c>
      <c r="R27" s="419">
        <f t="shared" si="0"/>
        <v>0</v>
      </c>
      <c r="S27" s="419">
        <f t="shared" si="0"/>
        <v>0</v>
      </c>
      <c r="T27" s="419">
        <f t="shared" si="0"/>
        <v>0</v>
      </c>
      <c r="U27" s="419">
        <f t="shared" si="0"/>
        <v>0</v>
      </c>
      <c r="V27" s="419">
        <f t="shared" si="0"/>
        <v>0</v>
      </c>
      <c r="W27" s="539"/>
    </row>
    <row r="28" spans="2:22" ht="20.25" customHeight="1" thickBot="1">
      <c r="B28" s="15"/>
      <c r="C28" s="15"/>
      <c r="D28" s="15"/>
      <c r="E28" s="16"/>
      <c r="G28" s="15"/>
      <c r="H28" s="15"/>
      <c r="I28" s="15"/>
      <c r="J28" s="15"/>
      <c r="K28" s="15"/>
      <c r="L28" s="15"/>
      <c r="M28" s="15"/>
      <c r="N28" s="15"/>
      <c r="O28" s="15"/>
      <c r="P28" s="15"/>
      <c r="Q28" s="15"/>
      <c r="R28" s="15"/>
      <c r="S28" s="15"/>
      <c r="T28" s="15"/>
      <c r="U28" s="15"/>
      <c r="V28" s="15"/>
    </row>
    <row r="29" spans="2:23" s="48" customFormat="1" ht="20.25" customHeight="1">
      <c r="B29" s="568" t="s">
        <v>482</v>
      </c>
      <c r="C29" s="569"/>
      <c r="D29" s="550" t="s">
        <v>479</v>
      </c>
      <c r="E29" s="551"/>
      <c r="F29" s="552" t="s">
        <v>13</v>
      </c>
      <c r="G29" s="553"/>
      <c r="H29" s="553"/>
      <c r="I29" s="553"/>
      <c r="J29" s="553"/>
      <c r="K29" s="553"/>
      <c r="L29" s="553"/>
      <c r="M29" s="553"/>
      <c r="N29" s="553"/>
      <c r="O29" s="553"/>
      <c r="P29" s="553"/>
      <c r="Q29" s="553"/>
      <c r="R29" s="553"/>
      <c r="S29" s="553"/>
      <c r="T29" s="553"/>
      <c r="U29" s="553"/>
      <c r="V29" s="553"/>
      <c r="W29" s="554"/>
    </row>
    <row r="30" spans="2:23" s="48" customFormat="1" ht="20.25" customHeight="1">
      <c r="B30" s="570"/>
      <c r="C30" s="571"/>
      <c r="D30" s="44" t="s">
        <v>480</v>
      </c>
      <c r="E30" s="46"/>
      <c r="F30" s="47" t="s">
        <v>13</v>
      </c>
      <c r="G30" s="540"/>
      <c r="H30" s="540"/>
      <c r="I30" s="540"/>
      <c r="J30" s="540"/>
      <c r="K30" s="540"/>
      <c r="L30" s="540"/>
      <c r="M30" s="540"/>
      <c r="N30" s="540"/>
      <c r="O30" s="540"/>
      <c r="P30" s="540"/>
      <c r="Q30" s="540"/>
      <c r="R30" s="540"/>
      <c r="S30" s="540"/>
      <c r="T30" s="540"/>
      <c r="U30" s="540"/>
      <c r="V30" s="540"/>
      <c r="W30" s="537"/>
    </row>
    <row r="31" spans="2:23" s="48" customFormat="1" ht="20.25" customHeight="1">
      <c r="B31" s="564"/>
      <c r="C31" s="565"/>
      <c r="D31" s="44" t="s">
        <v>481</v>
      </c>
      <c r="E31" s="46"/>
      <c r="F31" s="47" t="s">
        <v>13</v>
      </c>
      <c r="G31" s="540"/>
      <c r="H31" s="540"/>
      <c r="I31" s="540"/>
      <c r="J31" s="540"/>
      <c r="K31" s="540"/>
      <c r="L31" s="540"/>
      <c r="M31" s="540"/>
      <c r="N31" s="540"/>
      <c r="O31" s="540"/>
      <c r="P31" s="540"/>
      <c r="Q31" s="540"/>
      <c r="R31" s="540"/>
      <c r="S31" s="540"/>
      <c r="T31" s="540"/>
      <c r="U31" s="540"/>
      <c r="V31" s="540"/>
      <c r="W31" s="543"/>
    </row>
    <row r="32" spans="2:23" s="48" customFormat="1" ht="20.25" customHeight="1">
      <c r="B32" s="566" t="s">
        <v>100</v>
      </c>
      <c r="C32" s="561" t="s">
        <v>483</v>
      </c>
      <c r="D32" s="1" t="s">
        <v>485</v>
      </c>
      <c r="E32" s="49"/>
      <c r="F32" s="47" t="s">
        <v>486</v>
      </c>
      <c r="G32" s="540"/>
      <c r="H32" s="540"/>
      <c r="I32" s="540"/>
      <c r="J32" s="540"/>
      <c r="K32" s="540"/>
      <c r="L32" s="540"/>
      <c r="M32" s="540"/>
      <c r="N32" s="540"/>
      <c r="O32" s="540"/>
      <c r="P32" s="540"/>
      <c r="Q32" s="540"/>
      <c r="R32" s="540"/>
      <c r="S32" s="540"/>
      <c r="T32" s="540"/>
      <c r="U32" s="540"/>
      <c r="V32" s="540"/>
      <c r="W32" s="538"/>
    </row>
    <row r="33" spans="2:23" s="48" customFormat="1" ht="20.25" customHeight="1">
      <c r="B33" s="559"/>
      <c r="C33" s="562"/>
      <c r="D33" s="1" t="s">
        <v>487</v>
      </c>
      <c r="E33" s="49"/>
      <c r="F33" s="47" t="s">
        <v>488</v>
      </c>
      <c r="G33" s="540"/>
      <c r="H33" s="540"/>
      <c r="I33" s="540"/>
      <c r="J33" s="540"/>
      <c r="K33" s="540"/>
      <c r="L33" s="540"/>
      <c r="M33" s="540"/>
      <c r="N33" s="540"/>
      <c r="O33" s="540"/>
      <c r="P33" s="540"/>
      <c r="Q33" s="540"/>
      <c r="R33" s="540"/>
      <c r="S33" s="540"/>
      <c r="T33" s="540"/>
      <c r="U33" s="540"/>
      <c r="V33" s="540"/>
      <c r="W33" s="537"/>
    </row>
    <row r="34" spans="2:23" s="48" customFormat="1" ht="20.25" customHeight="1">
      <c r="B34" s="559"/>
      <c r="C34" s="562"/>
      <c r="D34" s="1" t="s">
        <v>489</v>
      </c>
      <c r="E34" s="49"/>
      <c r="F34" s="47" t="s">
        <v>486</v>
      </c>
      <c r="G34" s="540"/>
      <c r="H34" s="540"/>
      <c r="I34" s="540"/>
      <c r="J34" s="540"/>
      <c r="K34" s="540"/>
      <c r="L34" s="540"/>
      <c r="M34" s="540"/>
      <c r="N34" s="540"/>
      <c r="O34" s="540"/>
      <c r="P34" s="540"/>
      <c r="Q34" s="540"/>
      <c r="R34" s="540"/>
      <c r="S34" s="540"/>
      <c r="T34" s="540"/>
      <c r="U34" s="540"/>
      <c r="V34" s="540"/>
      <c r="W34" s="543"/>
    </row>
    <row r="35" spans="2:23" s="48" customFormat="1" ht="20.25" customHeight="1">
      <c r="B35" s="559"/>
      <c r="C35" s="562"/>
      <c r="D35" s="1" t="s">
        <v>490</v>
      </c>
      <c r="E35" s="49"/>
      <c r="F35" s="47" t="s">
        <v>13</v>
      </c>
      <c r="G35" s="540"/>
      <c r="H35" s="540"/>
      <c r="I35" s="540"/>
      <c r="J35" s="540"/>
      <c r="K35" s="540"/>
      <c r="L35" s="540"/>
      <c r="M35" s="540"/>
      <c r="N35" s="540"/>
      <c r="O35" s="540"/>
      <c r="P35" s="540"/>
      <c r="Q35" s="540"/>
      <c r="R35" s="540"/>
      <c r="S35" s="540"/>
      <c r="T35" s="540"/>
      <c r="U35" s="540"/>
      <c r="V35" s="540"/>
      <c r="W35" s="537"/>
    </row>
    <row r="36" spans="2:23" s="48" customFormat="1" ht="20.25" customHeight="1">
      <c r="B36" s="559"/>
      <c r="C36" s="562"/>
      <c r="D36" s="1" t="s">
        <v>491</v>
      </c>
      <c r="E36" s="49"/>
      <c r="F36" s="47" t="s">
        <v>13</v>
      </c>
      <c r="G36" s="540"/>
      <c r="H36" s="540"/>
      <c r="I36" s="540"/>
      <c r="J36" s="540"/>
      <c r="K36" s="540"/>
      <c r="L36" s="540"/>
      <c r="M36" s="540"/>
      <c r="N36" s="540"/>
      <c r="O36" s="540"/>
      <c r="P36" s="540"/>
      <c r="Q36" s="540"/>
      <c r="R36" s="540"/>
      <c r="S36" s="540"/>
      <c r="T36" s="540"/>
      <c r="U36" s="540"/>
      <c r="V36" s="540"/>
      <c r="W36" s="537"/>
    </row>
    <row r="37" spans="2:23" s="48" customFormat="1" ht="20.25" customHeight="1">
      <c r="B37" s="559"/>
      <c r="C37" s="562"/>
      <c r="D37" s="1" t="s">
        <v>492</v>
      </c>
      <c r="E37" s="49"/>
      <c r="F37" s="47" t="s">
        <v>493</v>
      </c>
      <c r="G37" s="540"/>
      <c r="H37" s="540"/>
      <c r="I37" s="540"/>
      <c r="J37" s="540"/>
      <c r="K37" s="540"/>
      <c r="L37" s="540"/>
      <c r="M37" s="540"/>
      <c r="N37" s="540"/>
      <c r="O37" s="540"/>
      <c r="P37" s="540"/>
      <c r="Q37" s="540"/>
      <c r="R37" s="540"/>
      <c r="S37" s="540"/>
      <c r="T37" s="540"/>
      <c r="U37" s="540"/>
      <c r="V37" s="540"/>
      <c r="W37" s="537"/>
    </row>
    <row r="38" spans="2:23" s="48" customFormat="1" ht="20.25" customHeight="1">
      <c r="B38" s="559"/>
      <c r="C38" s="563"/>
      <c r="D38" s="1" t="s">
        <v>101</v>
      </c>
      <c r="E38" s="49"/>
      <c r="F38" s="47" t="s">
        <v>102</v>
      </c>
      <c r="G38" s="540"/>
      <c r="H38" s="540"/>
      <c r="I38" s="540"/>
      <c r="J38" s="540"/>
      <c r="K38" s="540"/>
      <c r="L38" s="540"/>
      <c r="M38" s="540"/>
      <c r="N38" s="540"/>
      <c r="O38" s="540"/>
      <c r="P38" s="540"/>
      <c r="Q38" s="540"/>
      <c r="R38" s="540"/>
      <c r="S38" s="540"/>
      <c r="T38" s="540"/>
      <c r="U38" s="540"/>
      <c r="V38" s="540"/>
      <c r="W38" s="543"/>
    </row>
    <row r="39" spans="2:23" s="48" customFormat="1" ht="20.25" customHeight="1">
      <c r="B39" s="559"/>
      <c r="C39" s="561" t="s">
        <v>484</v>
      </c>
      <c r="D39" s="1" t="s">
        <v>106</v>
      </c>
      <c r="E39" s="2"/>
      <c r="F39" s="47" t="s">
        <v>13</v>
      </c>
      <c r="G39" s="540"/>
      <c r="H39" s="540"/>
      <c r="I39" s="540"/>
      <c r="J39" s="540"/>
      <c r="K39" s="540"/>
      <c r="L39" s="540"/>
      <c r="M39" s="540"/>
      <c r="N39" s="540"/>
      <c r="O39" s="540"/>
      <c r="P39" s="540"/>
      <c r="Q39" s="540"/>
      <c r="R39" s="540"/>
      <c r="S39" s="540"/>
      <c r="T39" s="540"/>
      <c r="U39" s="540"/>
      <c r="V39" s="540"/>
      <c r="W39" s="538"/>
    </row>
    <row r="40" spans="2:23" s="48" customFormat="1" ht="20.25" customHeight="1">
      <c r="B40" s="559"/>
      <c r="C40" s="562"/>
      <c r="D40" s="1" t="s">
        <v>494</v>
      </c>
      <c r="E40" s="2"/>
      <c r="F40" s="47" t="s">
        <v>493</v>
      </c>
      <c r="G40" s="540"/>
      <c r="H40" s="540"/>
      <c r="I40" s="540"/>
      <c r="J40" s="540"/>
      <c r="K40" s="540"/>
      <c r="L40" s="540"/>
      <c r="M40" s="540"/>
      <c r="N40" s="540"/>
      <c r="O40" s="540"/>
      <c r="P40" s="540"/>
      <c r="Q40" s="540"/>
      <c r="R40" s="540"/>
      <c r="S40" s="540"/>
      <c r="T40" s="540"/>
      <c r="U40" s="540"/>
      <c r="V40" s="540"/>
      <c r="W40" s="537"/>
    </row>
    <row r="41" spans="2:23" s="48" customFormat="1" ht="20.25" customHeight="1">
      <c r="B41" s="559"/>
      <c r="C41" s="562"/>
      <c r="D41" s="1" t="s">
        <v>448</v>
      </c>
      <c r="E41" s="49"/>
      <c r="F41" s="47" t="s">
        <v>102</v>
      </c>
      <c r="G41" s="540"/>
      <c r="H41" s="540"/>
      <c r="I41" s="540"/>
      <c r="J41" s="540"/>
      <c r="K41" s="540"/>
      <c r="L41" s="540"/>
      <c r="M41" s="540"/>
      <c r="N41" s="540"/>
      <c r="O41" s="540"/>
      <c r="P41" s="540"/>
      <c r="Q41" s="540"/>
      <c r="R41" s="540"/>
      <c r="S41" s="540"/>
      <c r="T41" s="540"/>
      <c r="U41" s="540"/>
      <c r="V41" s="540"/>
      <c r="W41" s="543"/>
    </row>
    <row r="42" spans="2:23" s="48" customFormat="1" ht="20.25" customHeight="1">
      <c r="B42" s="559"/>
      <c r="C42" s="562"/>
      <c r="D42" s="1" t="s">
        <v>105</v>
      </c>
      <c r="E42" s="2"/>
      <c r="F42" s="47" t="s">
        <v>13</v>
      </c>
      <c r="G42" s="540"/>
      <c r="H42" s="540"/>
      <c r="I42" s="540"/>
      <c r="J42" s="540"/>
      <c r="K42" s="540"/>
      <c r="L42" s="540"/>
      <c r="M42" s="540"/>
      <c r="N42" s="540"/>
      <c r="O42" s="540"/>
      <c r="P42" s="540"/>
      <c r="Q42" s="540"/>
      <c r="R42" s="540"/>
      <c r="S42" s="540"/>
      <c r="T42" s="540"/>
      <c r="U42" s="540"/>
      <c r="V42" s="540"/>
      <c r="W42" s="537"/>
    </row>
    <row r="43" spans="2:23" s="48" customFormat="1" ht="20.25" customHeight="1">
      <c r="B43" s="559"/>
      <c r="C43" s="562"/>
      <c r="D43" s="1" t="s">
        <v>103</v>
      </c>
      <c r="E43" s="2"/>
      <c r="F43" s="47" t="s">
        <v>13</v>
      </c>
      <c r="G43" s="540"/>
      <c r="H43" s="540"/>
      <c r="I43" s="540"/>
      <c r="J43" s="540"/>
      <c r="K43" s="540"/>
      <c r="L43" s="540"/>
      <c r="M43" s="540"/>
      <c r="N43" s="540"/>
      <c r="O43" s="540"/>
      <c r="P43" s="540"/>
      <c r="Q43" s="540"/>
      <c r="R43" s="540"/>
      <c r="S43" s="540"/>
      <c r="T43" s="540"/>
      <c r="U43" s="540"/>
      <c r="V43" s="540"/>
      <c r="W43" s="537"/>
    </row>
    <row r="44" spans="2:23" s="48" customFormat="1" ht="20.25" customHeight="1">
      <c r="B44" s="559"/>
      <c r="C44" s="562"/>
      <c r="D44" s="1" t="s">
        <v>492</v>
      </c>
      <c r="E44" s="2"/>
      <c r="F44" s="47" t="s">
        <v>493</v>
      </c>
      <c r="G44" s="540"/>
      <c r="H44" s="540"/>
      <c r="I44" s="540"/>
      <c r="J44" s="540"/>
      <c r="K44" s="540"/>
      <c r="L44" s="540"/>
      <c r="M44" s="540"/>
      <c r="N44" s="540"/>
      <c r="O44" s="540"/>
      <c r="P44" s="540"/>
      <c r="Q44" s="540"/>
      <c r="R44" s="540"/>
      <c r="S44" s="540"/>
      <c r="T44" s="540"/>
      <c r="U44" s="540"/>
      <c r="V44" s="540"/>
      <c r="W44" s="537"/>
    </row>
    <row r="45" spans="2:23" s="48" customFormat="1" ht="20.25" customHeight="1">
      <c r="B45" s="559"/>
      <c r="C45" s="562"/>
      <c r="D45" s="1" t="s">
        <v>104</v>
      </c>
      <c r="E45" s="2"/>
      <c r="F45" s="47" t="s">
        <v>107</v>
      </c>
      <c r="G45" s="541"/>
      <c r="H45" s="541"/>
      <c r="I45" s="541"/>
      <c r="J45" s="541"/>
      <c r="K45" s="541"/>
      <c r="L45" s="541"/>
      <c r="M45" s="541"/>
      <c r="N45" s="541"/>
      <c r="O45" s="541"/>
      <c r="P45" s="541"/>
      <c r="Q45" s="541"/>
      <c r="R45" s="541"/>
      <c r="S45" s="541"/>
      <c r="T45" s="541"/>
      <c r="U45" s="541"/>
      <c r="V45" s="541"/>
      <c r="W45" s="537"/>
    </row>
    <row r="46" spans="2:23" s="48" customFormat="1" ht="20.25" customHeight="1" thickBot="1">
      <c r="B46" s="560"/>
      <c r="C46" s="557"/>
      <c r="D46" s="269" t="s">
        <v>495</v>
      </c>
      <c r="E46" s="270"/>
      <c r="F46" s="271" t="s">
        <v>496</v>
      </c>
      <c r="G46" s="542"/>
      <c r="H46" s="542"/>
      <c r="I46" s="542"/>
      <c r="J46" s="542"/>
      <c r="K46" s="542"/>
      <c r="L46" s="542"/>
      <c r="M46" s="542"/>
      <c r="N46" s="542"/>
      <c r="O46" s="542"/>
      <c r="P46" s="542"/>
      <c r="Q46" s="542"/>
      <c r="R46" s="542"/>
      <c r="S46" s="542"/>
      <c r="T46" s="542"/>
      <c r="U46" s="542"/>
      <c r="V46" s="542"/>
      <c r="W46" s="539"/>
    </row>
  </sheetData>
  <sheetProtection insertColumns="0" insertRows="0" insertHyperlinks="0" deleteColumns="0" deleteRows="0" sort="0" autoFilter="0" pivotTables="0"/>
  <mergeCells count="25">
    <mergeCell ref="W3:W4"/>
    <mergeCell ref="S3:T3"/>
    <mergeCell ref="M3:N3"/>
    <mergeCell ref="O3:P3"/>
    <mergeCell ref="Q3:R3"/>
    <mergeCell ref="U3:V3"/>
    <mergeCell ref="K3:L3"/>
    <mergeCell ref="I3:J3"/>
    <mergeCell ref="B3:F4"/>
    <mergeCell ref="B9:B14"/>
    <mergeCell ref="C14:E14"/>
    <mergeCell ref="B1:E1"/>
    <mergeCell ref="D18:D20"/>
    <mergeCell ref="D15:D17"/>
    <mergeCell ref="B15:B27"/>
    <mergeCell ref="B2:E2"/>
    <mergeCell ref="B5:B8"/>
    <mergeCell ref="C9:C12"/>
    <mergeCell ref="C15:C27"/>
    <mergeCell ref="D21:D23"/>
    <mergeCell ref="D24:D26"/>
    <mergeCell ref="B29:C31"/>
    <mergeCell ref="B32:B46"/>
    <mergeCell ref="C32:C38"/>
    <mergeCell ref="C39:C46"/>
  </mergeCells>
  <printOptions/>
  <pageMargins left="0.5905511811023623" right="0.1968503937007874" top="0.7874015748031497" bottom="0.1968503937007874" header="0.5118110236220472" footer="0.5118110236220472"/>
  <pageSetup horizontalDpi="300" verticalDpi="300" orientation="landscape" paperSize="9" scale="5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V27"/>
  <sheetViews>
    <sheetView showGridLines="0" showRowColHeaders="0" showZeros="0" workbookViewId="0" topLeftCell="A1">
      <pane xSplit="5" ySplit="4" topLeftCell="F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4" customWidth="1"/>
    <col min="2" max="2" width="3.625" style="4" customWidth="1"/>
    <col min="3" max="3" width="3.75390625" style="4" customWidth="1"/>
    <col min="4" max="4" width="22.625" style="4" customWidth="1"/>
    <col min="5" max="5" width="5.625" style="4" customWidth="1"/>
    <col min="6" max="21" width="10.125" style="4" customWidth="1"/>
    <col min="22" max="22" width="27.625" style="4" customWidth="1"/>
    <col min="23" max="16384" width="9.00390625" style="4" customWidth="1"/>
  </cols>
  <sheetData>
    <row r="1" ht="30" customHeight="1"/>
    <row r="2" spans="2:5" ht="21.75" customHeight="1" thickBot="1">
      <c r="B2" s="558" t="s">
        <v>346</v>
      </c>
      <c r="C2" s="558"/>
      <c r="D2" s="558"/>
      <c r="E2" s="558"/>
    </row>
    <row r="3" spans="2:22" ht="21.75" customHeight="1">
      <c r="B3" s="625" t="s">
        <v>7</v>
      </c>
      <c r="C3" s="626"/>
      <c r="D3" s="626"/>
      <c r="E3" s="627"/>
      <c r="F3" s="267" t="str">
        <f>+WIDECHAR(VALUE('表紙'!$M$1)-3)&amp;"年"</f>
        <v>１７年</v>
      </c>
      <c r="G3" s="267" t="str">
        <f>+WIDECHAR(VALUE('表紙'!$M$1)-2)&amp;"年"</f>
        <v>１８年</v>
      </c>
      <c r="H3" s="602" t="str">
        <f>+WIDECHAR(VALUE('表紙'!$M$1)-1)&amp;"年"</f>
        <v>１９年</v>
      </c>
      <c r="I3" s="603"/>
      <c r="J3" s="602" t="str">
        <f>+WIDECHAR(VALUE('表紙'!$M$1))&amp;"年"</f>
        <v>２０年</v>
      </c>
      <c r="K3" s="603"/>
      <c r="L3" s="602" t="str">
        <f>+WIDECHAR(VALUE('表紙'!$M$1)+1)&amp;"年"</f>
        <v>２１年</v>
      </c>
      <c r="M3" s="603"/>
      <c r="N3" s="602" t="str">
        <f>+WIDECHAR(VALUE('表紙'!$M$1)+2)&amp;"年"</f>
        <v>２２年</v>
      </c>
      <c r="O3" s="603"/>
      <c r="P3" s="602" t="str">
        <f>+WIDECHAR(VALUE('表紙'!$M$1)+3)&amp;"年"</f>
        <v>２３年</v>
      </c>
      <c r="Q3" s="603"/>
      <c r="R3" s="602" t="str">
        <f>+WIDECHAR(VALUE('表紙'!$M$1)+4)&amp;"年"</f>
        <v>２４年</v>
      </c>
      <c r="S3" s="603"/>
      <c r="T3" s="602" t="s">
        <v>192</v>
      </c>
      <c r="U3" s="603"/>
      <c r="V3" s="613" t="str">
        <f>+J3&amp;"計画の算出根拠"</f>
        <v>２０年計画の算出根拠</v>
      </c>
    </row>
    <row r="4" spans="2:22" ht="13.5">
      <c r="B4" s="628"/>
      <c r="C4" s="629"/>
      <c r="D4" s="629"/>
      <c r="E4" s="630"/>
      <c r="F4" s="5" t="s">
        <v>8</v>
      </c>
      <c r="G4" s="5" t="s">
        <v>8</v>
      </c>
      <c r="H4" s="5" t="s">
        <v>189</v>
      </c>
      <c r="I4" s="5" t="s">
        <v>8</v>
      </c>
      <c r="J4" s="10" t="s">
        <v>190</v>
      </c>
      <c r="K4" s="10" t="s">
        <v>189</v>
      </c>
      <c r="L4" s="10" t="s">
        <v>190</v>
      </c>
      <c r="M4" s="10" t="s">
        <v>189</v>
      </c>
      <c r="N4" s="10" t="s">
        <v>190</v>
      </c>
      <c r="O4" s="10" t="s">
        <v>189</v>
      </c>
      <c r="P4" s="10" t="s">
        <v>190</v>
      </c>
      <c r="Q4" s="10" t="s">
        <v>189</v>
      </c>
      <c r="R4" s="10" t="s">
        <v>190</v>
      </c>
      <c r="S4" s="10" t="s">
        <v>189</v>
      </c>
      <c r="T4" s="10" t="s">
        <v>190</v>
      </c>
      <c r="U4" s="10" t="s">
        <v>189</v>
      </c>
      <c r="V4" s="631"/>
    </row>
    <row r="5" spans="2:22" ht="21.75" customHeight="1">
      <c r="B5" s="622" t="s">
        <v>170</v>
      </c>
      <c r="C5" s="623"/>
      <c r="D5" s="616"/>
      <c r="E5" s="11" t="s">
        <v>0</v>
      </c>
      <c r="F5" s="536"/>
      <c r="G5" s="536"/>
      <c r="H5" s="536"/>
      <c r="I5" s="536"/>
      <c r="J5" s="536"/>
      <c r="K5" s="536"/>
      <c r="L5" s="536"/>
      <c r="M5" s="536"/>
      <c r="N5" s="536"/>
      <c r="O5" s="536"/>
      <c r="P5" s="536"/>
      <c r="Q5" s="536"/>
      <c r="R5" s="536"/>
      <c r="S5" s="536"/>
      <c r="T5" s="536"/>
      <c r="U5" s="536"/>
      <c r="V5" s="537"/>
    </row>
    <row r="6" spans="2:22" ht="21.75" customHeight="1">
      <c r="B6" s="619" t="s">
        <v>94</v>
      </c>
      <c r="C6" s="615" t="s">
        <v>69</v>
      </c>
      <c r="D6" s="616"/>
      <c r="E6" s="11" t="s">
        <v>0</v>
      </c>
      <c r="F6" s="65"/>
      <c r="G6" s="65"/>
      <c r="H6" s="65"/>
      <c r="I6" s="65"/>
      <c r="J6" s="65"/>
      <c r="K6" s="65"/>
      <c r="L6" s="65"/>
      <c r="M6" s="65"/>
      <c r="N6" s="65"/>
      <c r="O6" s="65"/>
      <c r="P6" s="65"/>
      <c r="Q6" s="65"/>
      <c r="R6" s="65"/>
      <c r="S6" s="65"/>
      <c r="T6" s="65"/>
      <c r="U6" s="65"/>
      <c r="V6" s="537"/>
    </row>
    <row r="7" spans="2:22" ht="21.75" customHeight="1">
      <c r="B7" s="620"/>
      <c r="C7" s="615" t="s">
        <v>70</v>
      </c>
      <c r="D7" s="616"/>
      <c r="E7" s="11" t="s">
        <v>0</v>
      </c>
      <c r="F7" s="65"/>
      <c r="G7" s="65"/>
      <c r="H7" s="65"/>
      <c r="I7" s="65"/>
      <c r="J7" s="65"/>
      <c r="K7" s="65"/>
      <c r="L7" s="65"/>
      <c r="M7" s="65"/>
      <c r="N7" s="65"/>
      <c r="O7" s="65"/>
      <c r="P7" s="65"/>
      <c r="Q7" s="65"/>
      <c r="R7" s="65"/>
      <c r="S7" s="65"/>
      <c r="T7" s="65"/>
      <c r="U7" s="65"/>
      <c r="V7" s="537"/>
    </row>
    <row r="8" spans="2:22" ht="21.75" customHeight="1">
      <c r="B8" s="620"/>
      <c r="C8" s="615" t="s">
        <v>71</v>
      </c>
      <c r="D8" s="616"/>
      <c r="E8" s="11" t="s">
        <v>0</v>
      </c>
      <c r="F8" s="65"/>
      <c r="G8" s="65"/>
      <c r="H8" s="65"/>
      <c r="I8" s="65"/>
      <c r="J8" s="65"/>
      <c r="K8" s="65"/>
      <c r="L8" s="65"/>
      <c r="M8" s="65"/>
      <c r="N8" s="65"/>
      <c r="O8" s="65"/>
      <c r="P8" s="65"/>
      <c r="Q8" s="65"/>
      <c r="R8" s="65"/>
      <c r="S8" s="65"/>
      <c r="T8" s="65"/>
      <c r="U8" s="65"/>
      <c r="V8" s="537"/>
    </row>
    <row r="9" spans="2:22" ht="21.75" customHeight="1">
      <c r="B9" s="620"/>
      <c r="C9" s="615" t="s">
        <v>72</v>
      </c>
      <c r="D9" s="616"/>
      <c r="E9" s="11" t="s">
        <v>0</v>
      </c>
      <c r="F9" s="65"/>
      <c r="G9" s="65"/>
      <c r="H9" s="65"/>
      <c r="I9" s="65"/>
      <c r="J9" s="65"/>
      <c r="K9" s="65"/>
      <c r="L9" s="65"/>
      <c r="M9" s="65"/>
      <c r="N9" s="65"/>
      <c r="O9" s="65"/>
      <c r="P9" s="65"/>
      <c r="Q9" s="65"/>
      <c r="R9" s="65"/>
      <c r="S9" s="65"/>
      <c r="T9" s="65"/>
      <c r="U9" s="65"/>
      <c r="V9" s="537"/>
    </row>
    <row r="10" spans="2:22" ht="21.75" customHeight="1">
      <c r="B10" s="620"/>
      <c r="C10" s="615" t="s">
        <v>73</v>
      </c>
      <c r="D10" s="616"/>
      <c r="E10" s="11" t="s">
        <v>0</v>
      </c>
      <c r="F10" s="65"/>
      <c r="G10" s="65"/>
      <c r="H10" s="65"/>
      <c r="I10" s="65"/>
      <c r="J10" s="65"/>
      <c r="K10" s="65"/>
      <c r="L10" s="65"/>
      <c r="M10" s="65"/>
      <c r="N10" s="65"/>
      <c r="O10" s="65"/>
      <c r="P10" s="65"/>
      <c r="Q10" s="65"/>
      <c r="R10" s="65"/>
      <c r="S10" s="65"/>
      <c r="T10" s="65"/>
      <c r="U10" s="65"/>
      <c r="V10" s="537"/>
    </row>
    <row r="11" spans="2:22" ht="21.75" customHeight="1">
      <c r="B11" s="620"/>
      <c r="C11" s="624" t="s">
        <v>74</v>
      </c>
      <c r="D11" s="616"/>
      <c r="E11" s="11" t="s">
        <v>0</v>
      </c>
      <c r="F11" s="65"/>
      <c r="G11" s="65"/>
      <c r="H11" s="65"/>
      <c r="I11" s="65"/>
      <c r="J11" s="65"/>
      <c r="K11" s="65"/>
      <c r="L11" s="65"/>
      <c r="M11" s="65"/>
      <c r="N11" s="65"/>
      <c r="O11" s="65"/>
      <c r="P11" s="65"/>
      <c r="Q11" s="65"/>
      <c r="R11" s="65"/>
      <c r="S11" s="65"/>
      <c r="T11" s="65"/>
      <c r="U11" s="65"/>
      <c r="V11" s="537"/>
    </row>
    <row r="12" spans="2:22" ht="21.75" customHeight="1">
      <c r="B12" s="620"/>
      <c r="C12" s="35"/>
      <c r="D12" s="34" t="s">
        <v>160</v>
      </c>
      <c r="E12" s="11" t="s">
        <v>0</v>
      </c>
      <c r="F12" s="65"/>
      <c r="G12" s="65"/>
      <c r="H12" s="65"/>
      <c r="I12" s="65"/>
      <c r="J12" s="65"/>
      <c r="K12" s="65"/>
      <c r="L12" s="65"/>
      <c r="M12" s="65"/>
      <c r="N12" s="65"/>
      <c r="O12" s="65"/>
      <c r="P12" s="65"/>
      <c r="Q12" s="65"/>
      <c r="R12" s="65"/>
      <c r="S12" s="65"/>
      <c r="T12" s="65"/>
      <c r="U12" s="65"/>
      <c r="V12" s="537"/>
    </row>
    <row r="13" spans="2:22" ht="21.75" customHeight="1">
      <c r="B13" s="620"/>
      <c r="C13" s="7"/>
      <c r="D13" s="34" t="s">
        <v>75</v>
      </c>
      <c r="E13" s="11" t="s">
        <v>0</v>
      </c>
      <c r="F13" s="65"/>
      <c r="G13" s="65"/>
      <c r="H13" s="65"/>
      <c r="I13" s="65"/>
      <c r="J13" s="65"/>
      <c r="K13" s="65"/>
      <c r="L13" s="65"/>
      <c r="M13" s="65"/>
      <c r="N13" s="65"/>
      <c r="O13" s="65"/>
      <c r="P13" s="65"/>
      <c r="Q13" s="65"/>
      <c r="R13" s="65"/>
      <c r="S13" s="65"/>
      <c r="T13" s="65"/>
      <c r="U13" s="65"/>
      <c r="V13" s="537"/>
    </row>
    <row r="14" spans="2:22" ht="21.75" customHeight="1">
      <c r="B14" s="619" t="s">
        <v>158</v>
      </c>
      <c r="C14" s="615" t="s">
        <v>148</v>
      </c>
      <c r="D14" s="616"/>
      <c r="E14" s="11" t="s">
        <v>77</v>
      </c>
      <c r="F14" s="65"/>
      <c r="G14" s="65"/>
      <c r="H14" s="65"/>
      <c r="I14" s="65"/>
      <c r="J14" s="65"/>
      <c r="K14" s="65"/>
      <c r="L14" s="65"/>
      <c r="M14" s="65"/>
      <c r="N14" s="65"/>
      <c r="O14" s="65"/>
      <c r="P14" s="65"/>
      <c r="Q14" s="65"/>
      <c r="R14" s="65"/>
      <c r="S14" s="65"/>
      <c r="T14" s="65"/>
      <c r="U14" s="65"/>
      <c r="V14" s="538"/>
    </row>
    <row r="15" spans="2:22" ht="21.75" customHeight="1">
      <c r="B15" s="620"/>
      <c r="C15" s="615" t="s">
        <v>78</v>
      </c>
      <c r="D15" s="616"/>
      <c r="E15" s="11" t="s">
        <v>77</v>
      </c>
      <c r="F15" s="65"/>
      <c r="G15" s="65"/>
      <c r="H15" s="65"/>
      <c r="I15" s="65"/>
      <c r="J15" s="65"/>
      <c r="K15" s="65"/>
      <c r="L15" s="65"/>
      <c r="M15" s="65"/>
      <c r="N15" s="65"/>
      <c r="O15" s="65"/>
      <c r="P15" s="65"/>
      <c r="Q15" s="65"/>
      <c r="R15" s="65"/>
      <c r="S15" s="65"/>
      <c r="T15" s="65"/>
      <c r="U15" s="65"/>
      <c r="V15" s="537"/>
    </row>
    <row r="16" spans="2:22" ht="21.75" customHeight="1">
      <c r="B16" s="620"/>
      <c r="C16" s="615" t="s">
        <v>149</v>
      </c>
      <c r="D16" s="616"/>
      <c r="E16" s="11" t="s">
        <v>77</v>
      </c>
      <c r="F16" s="65"/>
      <c r="G16" s="65"/>
      <c r="H16" s="65"/>
      <c r="I16" s="65"/>
      <c r="J16" s="65"/>
      <c r="K16" s="65"/>
      <c r="L16" s="65"/>
      <c r="M16" s="65"/>
      <c r="N16" s="65"/>
      <c r="O16" s="65"/>
      <c r="P16" s="65"/>
      <c r="Q16" s="65"/>
      <c r="R16" s="65"/>
      <c r="S16" s="65"/>
      <c r="T16" s="65"/>
      <c r="U16" s="65"/>
      <c r="V16" s="537"/>
    </row>
    <row r="17" spans="2:22" ht="21.75" customHeight="1">
      <c r="B17" s="620"/>
      <c r="C17" s="615" t="s">
        <v>79</v>
      </c>
      <c r="D17" s="616"/>
      <c r="E17" s="11" t="s">
        <v>77</v>
      </c>
      <c r="F17" s="65"/>
      <c r="G17" s="65"/>
      <c r="H17" s="65"/>
      <c r="I17" s="65"/>
      <c r="J17" s="65"/>
      <c r="K17" s="65"/>
      <c r="L17" s="65"/>
      <c r="M17" s="65"/>
      <c r="N17" s="65"/>
      <c r="O17" s="65"/>
      <c r="P17" s="65"/>
      <c r="Q17" s="65"/>
      <c r="R17" s="65"/>
      <c r="S17" s="65"/>
      <c r="T17" s="65"/>
      <c r="U17" s="65"/>
      <c r="V17" s="537"/>
    </row>
    <row r="18" spans="2:22" ht="21.75" customHeight="1">
      <c r="B18" s="620"/>
      <c r="C18" s="615" t="s">
        <v>150</v>
      </c>
      <c r="D18" s="616"/>
      <c r="E18" s="11" t="s">
        <v>77</v>
      </c>
      <c r="F18" s="65"/>
      <c r="G18" s="65"/>
      <c r="H18" s="65"/>
      <c r="I18" s="65"/>
      <c r="J18" s="65"/>
      <c r="K18" s="65"/>
      <c r="L18" s="65"/>
      <c r="M18" s="65"/>
      <c r="N18" s="65"/>
      <c r="O18" s="65"/>
      <c r="P18" s="65"/>
      <c r="Q18" s="65"/>
      <c r="R18" s="65"/>
      <c r="S18" s="65"/>
      <c r="T18" s="65"/>
      <c r="U18" s="65"/>
      <c r="V18" s="537"/>
    </row>
    <row r="19" spans="2:22" ht="21.75" customHeight="1">
      <c r="B19" s="620"/>
      <c r="C19" s="615" t="s">
        <v>76</v>
      </c>
      <c r="D19" s="616"/>
      <c r="E19" s="11" t="s">
        <v>77</v>
      </c>
      <c r="F19" s="65"/>
      <c r="G19" s="65"/>
      <c r="H19" s="65"/>
      <c r="I19" s="65"/>
      <c r="J19" s="65"/>
      <c r="K19" s="65"/>
      <c r="L19" s="65"/>
      <c r="M19" s="65"/>
      <c r="N19" s="65"/>
      <c r="O19" s="65"/>
      <c r="P19" s="65"/>
      <c r="Q19" s="65"/>
      <c r="R19" s="65"/>
      <c r="S19" s="65"/>
      <c r="T19" s="65"/>
      <c r="U19" s="65"/>
      <c r="V19" s="537"/>
    </row>
    <row r="20" spans="2:22" ht="21.75" customHeight="1">
      <c r="B20" s="620"/>
      <c r="C20" s="615" t="s">
        <v>153</v>
      </c>
      <c r="D20" s="616"/>
      <c r="E20" s="11" t="s">
        <v>77</v>
      </c>
      <c r="F20" s="65"/>
      <c r="G20" s="65"/>
      <c r="H20" s="65"/>
      <c r="I20" s="65"/>
      <c r="J20" s="65"/>
      <c r="K20" s="65"/>
      <c r="L20" s="65"/>
      <c r="M20" s="65"/>
      <c r="N20" s="65"/>
      <c r="O20" s="65"/>
      <c r="P20" s="65"/>
      <c r="Q20" s="65"/>
      <c r="R20" s="65"/>
      <c r="S20" s="65"/>
      <c r="T20" s="65"/>
      <c r="U20" s="65"/>
      <c r="V20" s="537"/>
    </row>
    <row r="21" spans="2:22" ht="21.75" customHeight="1">
      <c r="B21" s="620"/>
      <c r="C21" s="615" t="s">
        <v>151</v>
      </c>
      <c r="D21" s="616"/>
      <c r="E21" s="11" t="s">
        <v>77</v>
      </c>
      <c r="F21" s="65"/>
      <c r="G21" s="65"/>
      <c r="H21" s="65"/>
      <c r="I21" s="65"/>
      <c r="J21" s="65"/>
      <c r="K21" s="65"/>
      <c r="L21" s="65"/>
      <c r="M21" s="65"/>
      <c r="N21" s="65"/>
      <c r="O21" s="65"/>
      <c r="P21" s="65"/>
      <c r="Q21" s="65"/>
      <c r="R21" s="65"/>
      <c r="S21" s="65"/>
      <c r="T21" s="65"/>
      <c r="U21" s="65"/>
      <c r="V21" s="537"/>
    </row>
    <row r="22" spans="2:22" ht="21.75" customHeight="1">
      <c r="B22" s="620"/>
      <c r="C22" s="615" t="s">
        <v>152</v>
      </c>
      <c r="D22" s="616"/>
      <c r="E22" s="11" t="s">
        <v>77</v>
      </c>
      <c r="F22" s="65"/>
      <c r="G22" s="65"/>
      <c r="H22" s="65"/>
      <c r="I22" s="65"/>
      <c r="J22" s="65"/>
      <c r="K22" s="65"/>
      <c r="L22" s="65"/>
      <c r="M22" s="65"/>
      <c r="N22" s="65"/>
      <c r="O22" s="65"/>
      <c r="P22" s="65"/>
      <c r="Q22" s="65"/>
      <c r="R22" s="65"/>
      <c r="S22" s="65"/>
      <c r="T22" s="65"/>
      <c r="U22" s="65"/>
      <c r="V22" s="537"/>
    </row>
    <row r="23" spans="2:22" ht="21.75" customHeight="1">
      <c r="B23" s="620"/>
      <c r="C23" s="615" t="s">
        <v>163</v>
      </c>
      <c r="D23" s="616"/>
      <c r="E23" s="11" t="s">
        <v>77</v>
      </c>
      <c r="F23" s="65"/>
      <c r="G23" s="65"/>
      <c r="H23" s="65"/>
      <c r="I23" s="65"/>
      <c r="J23" s="65"/>
      <c r="K23" s="65"/>
      <c r="L23" s="65"/>
      <c r="M23" s="65"/>
      <c r="N23" s="65"/>
      <c r="O23" s="65"/>
      <c r="P23" s="65"/>
      <c r="Q23" s="65"/>
      <c r="R23" s="65"/>
      <c r="S23" s="65"/>
      <c r="T23" s="65"/>
      <c r="U23" s="65"/>
      <c r="V23" s="537"/>
    </row>
    <row r="24" spans="2:22" ht="21.75" customHeight="1">
      <c r="B24" s="620"/>
      <c r="C24" s="615" t="s">
        <v>164</v>
      </c>
      <c r="D24" s="616"/>
      <c r="E24" s="11" t="s">
        <v>77</v>
      </c>
      <c r="F24" s="65"/>
      <c r="G24" s="65"/>
      <c r="H24" s="65"/>
      <c r="I24" s="65"/>
      <c r="J24" s="65"/>
      <c r="K24" s="65"/>
      <c r="L24" s="65"/>
      <c r="M24" s="65"/>
      <c r="N24" s="65"/>
      <c r="O24" s="65"/>
      <c r="P24" s="65"/>
      <c r="Q24" s="65"/>
      <c r="R24" s="65"/>
      <c r="S24" s="65"/>
      <c r="T24" s="65"/>
      <c r="U24" s="65"/>
      <c r="V24" s="537"/>
    </row>
    <row r="25" spans="2:22" ht="21.75" customHeight="1">
      <c r="B25" s="620"/>
      <c r="C25" s="615" t="s">
        <v>80</v>
      </c>
      <c r="D25" s="616"/>
      <c r="E25" s="11" t="s">
        <v>77</v>
      </c>
      <c r="F25" s="65"/>
      <c r="G25" s="65"/>
      <c r="H25" s="65"/>
      <c r="I25" s="65"/>
      <c r="J25" s="65"/>
      <c r="K25" s="65"/>
      <c r="L25" s="65"/>
      <c r="M25" s="65"/>
      <c r="N25" s="65"/>
      <c r="O25" s="65"/>
      <c r="P25" s="65"/>
      <c r="Q25" s="65"/>
      <c r="R25" s="65"/>
      <c r="S25" s="65"/>
      <c r="T25" s="65"/>
      <c r="U25" s="65"/>
      <c r="V25" s="537"/>
    </row>
    <row r="26" spans="2:22" ht="21.75" customHeight="1">
      <c r="B26" s="620"/>
      <c r="C26" s="615" t="s">
        <v>75</v>
      </c>
      <c r="D26" s="616"/>
      <c r="E26" s="11" t="s">
        <v>77</v>
      </c>
      <c r="F26" s="65"/>
      <c r="G26" s="65"/>
      <c r="H26" s="65"/>
      <c r="I26" s="65"/>
      <c r="J26" s="65"/>
      <c r="K26" s="65"/>
      <c r="L26" s="65"/>
      <c r="M26" s="65"/>
      <c r="N26" s="65"/>
      <c r="O26" s="65"/>
      <c r="P26" s="65"/>
      <c r="Q26" s="65"/>
      <c r="R26" s="65"/>
      <c r="S26" s="65"/>
      <c r="T26" s="65"/>
      <c r="U26" s="65"/>
      <c r="V26" s="537"/>
    </row>
    <row r="27" spans="2:22" ht="21.75" customHeight="1" thickBot="1">
      <c r="B27" s="621"/>
      <c r="C27" s="617" t="s">
        <v>27</v>
      </c>
      <c r="D27" s="618"/>
      <c r="E27" s="274" t="s">
        <v>77</v>
      </c>
      <c r="F27" s="419">
        <f>SUM(F14:F26)</f>
        <v>0</v>
      </c>
      <c r="G27" s="419">
        <f>SUM(G14:G26)</f>
        <v>0</v>
      </c>
      <c r="H27" s="419">
        <f aca="true" t="shared" si="0" ref="H27:S27">SUM(H14:H26)</f>
        <v>0</v>
      </c>
      <c r="I27" s="419">
        <f t="shared" si="0"/>
        <v>0</v>
      </c>
      <c r="J27" s="419">
        <f t="shared" si="0"/>
        <v>0</v>
      </c>
      <c r="K27" s="419">
        <f t="shared" si="0"/>
        <v>0</v>
      </c>
      <c r="L27" s="419">
        <f t="shared" si="0"/>
        <v>0</v>
      </c>
      <c r="M27" s="419">
        <f t="shared" si="0"/>
        <v>0</v>
      </c>
      <c r="N27" s="419">
        <f t="shared" si="0"/>
        <v>0</v>
      </c>
      <c r="O27" s="419">
        <f t="shared" si="0"/>
        <v>0</v>
      </c>
      <c r="P27" s="419">
        <f t="shared" si="0"/>
        <v>0</v>
      </c>
      <c r="Q27" s="419">
        <f t="shared" si="0"/>
        <v>0</v>
      </c>
      <c r="R27" s="419">
        <f t="shared" si="0"/>
        <v>0</v>
      </c>
      <c r="S27" s="419">
        <f t="shared" si="0"/>
        <v>0</v>
      </c>
      <c r="T27" s="419">
        <f>SUM(T14:T26)</f>
        <v>0</v>
      </c>
      <c r="U27" s="419">
        <f>SUM(U14:U26)</f>
        <v>0</v>
      </c>
      <c r="V27" s="539"/>
    </row>
  </sheetData>
  <sheetProtection insertColumns="0" insertRows="0" insertHyperlinks="0" deleteColumns="0" deleteRows="0" sort="0" autoFilter="0" pivotTables="0"/>
  <mergeCells count="33">
    <mergeCell ref="C22:D22"/>
    <mergeCell ref="R3:S3"/>
    <mergeCell ref="V3:V4"/>
    <mergeCell ref="C9:D9"/>
    <mergeCell ref="C19:D19"/>
    <mergeCell ref="C20:D20"/>
    <mergeCell ref="C21:D21"/>
    <mergeCell ref="C17:D17"/>
    <mergeCell ref="T3:U3"/>
    <mergeCell ref="B2:E2"/>
    <mergeCell ref="B3:E4"/>
    <mergeCell ref="J3:K3"/>
    <mergeCell ref="L3:M3"/>
    <mergeCell ref="B6:B13"/>
    <mergeCell ref="N3:O3"/>
    <mergeCell ref="P3:Q3"/>
    <mergeCell ref="B5:D5"/>
    <mergeCell ref="C6:D6"/>
    <mergeCell ref="C7:D7"/>
    <mergeCell ref="C8:D8"/>
    <mergeCell ref="H3:I3"/>
    <mergeCell ref="C10:D10"/>
    <mergeCell ref="C11:D11"/>
    <mergeCell ref="C26:D26"/>
    <mergeCell ref="C27:D27"/>
    <mergeCell ref="B14:B27"/>
    <mergeCell ref="C25:D25"/>
    <mergeCell ref="C24:D24"/>
    <mergeCell ref="C15:D15"/>
    <mergeCell ref="C18:D18"/>
    <mergeCell ref="C14:D14"/>
    <mergeCell ref="C16:D16"/>
    <mergeCell ref="C23:D23"/>
  </mergeCells>
  <printOptions/>
  <pageMargins left="0.5905511811023623" right="0.1968503937007874" top="0.7874015748031497" bottom="0.1968503937007874" header="0.5118110236220472" footer="0.5118110236220472"/>
  <pageSetup horizontalDpi="300" verticalDpi="300" orientation="landscape" paperSize="9" scale="60" r:id="rId2"/>
  <legacyDrawing r:id="rId1"/>
</worksheet>
</file>

<file path=xl/worksheets/sheet5.xml><?xml version="1.0" encoding="utf-8"?>
<worksheet xmlns="http://schemas.openxmlformats.org/spreadsheetml/2006/main" xmlns:r="http://schemas.openxmlformats.org/officeDocument/2006/relationships">
  <sheetPr codeName="Sheet5"/>
  <dimension ref="B2:J31"/>
  <sheetViews>
    <sheetView showGridLines="0" showRowColHeaders="0" showZeros="0" workbookViewId="0" topLeftCell="A1">
      <pane xSplit="4" ySplit="5" topLeftCell="E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4" customWidth="1"/>
    <col min="2" max="2" width="3.625" style="4" customWidth="1"/>
    <col min="3" max="4" width="10.625" style="4" customWidth="1"/>
    <col min="5" max="5" width="42.625" style="4" customWidth="1"/>
    <col min="6" max="9" width="16.625" style="4" customWidth="1"/>
    <col min="10" max="10" width="20.625" style="4" customWidth="1"/>
    <col min="11" max="16384" width="9.00390625" style="4" customWidth="1"/>
  </cols>
  <sheetData>
    <row r="1" ht="30" customHeight="1"/>
    <row r="2" spans="2:5" ht="21.75" customHeight="1" thickBot="1">
      <c r="B2" s="641" t="s">
        <v>342</v>
      </c>
      <c r="C2" s="641"/>
      <c r="D2" s="641"/>
      <c r="E2" s="641"/>
    </row>
    <row r="3" spans="2:10" ht="15.75" customHeight="1">
      <c r="B3" s="625" t="s">
        <v>7</v>
      </c>
      <c r="C3" s="626"/>
      <c r="D3" s="627"/>
      <c r="E3" s="645" t="s">
        <v>175</v>
      </c>
      <c r="F3" s="648" t="s">
        <v>95</v>
      </c>
      <c r="G3" s="275"/>
      <c r="H3" s="276"/>
      <c r="I3" s="268"/>
      <c r="J3" s="613" t="s">
        <v>98</v>
      </c>
    </row>
    <row r="4" spans="2:10" ht="15.75" customHeight="1">
      <c r="B4" s="635"/>
      <c r="C4" s="636"/>
      <c r="D4" s="644"/>
      <c r="E4" s="646"/>
      <c r="F4" s="649"/>
      <c r="G4" s="651" t="s">
        <v>96</v>
      </c>
      <c r="H4" s="652" t="s">
        <v>97</v>
      </c>
      <c r="I4" s="32"/>
      <c r="J4" s="643"/>
    </row>
    <row r="5" spans="2:10" ht="21.75" customHeight="1">
      <c r="B5" s="628"/>
      <c r="C5" s="629"/>
      <c r="D5" s="630"/>
      <c r="E5" s="647"/>
      <c r="F5" s="650"/>
      <c r="G5" s="647"/>
      <c r="H5" s="647"/>
      <c r="I5" s="10" t="s">
        <v>99</v>
      </c>
      <c r="J5" s="631"/>
    </row>
    <row r="6" spans="2:10" ht="19.5" customHeight="1">
      <c r="B6" s="633" t="str">
        <f>+"平成"&amp;'経営改善の計画'!G3&amp;"の実績"</f>
        <v>平成１７年の実績</v>
      </c>
      <c r="C6" s="634"/>
      <c r="D6" s="642"/>
      <c r="E6" s="64"/>
      <c r="F6" s="66"/>
      <c r="G6" s="66"/>
      <c r="H6" s="66"/>
      <c r="I6" s="66"/>
      <c r="J6" s="433"/>
    </row>
    <row r="7" spans="2:10" ht="19.5" customHeight="1">
      <c r="B7" s="628"/>
      <c r="C7" s="629"/>
      <c r="D7" s="630"/>
      <c r="E7" s="64"/>
      <c r="F7" s="66"/>
      <c r="G7" s="66"/>
      <c r="H7" s="66"/>
      <c r="I7" s="66"/>
      <c r="J7" s="433"/>
    </row>
    <row r="8" spans="2:10" ht="19.5" customHeight="1">
      <c r="B8" s="633" t="str">
        <f>+"平成"&amp;'経営改善の計画'!H3&amp;"の実績"</f>
        <v>平成１８年の実績</v>
      </c>
      <c r="C8" s="634"/>
      <c r="D8" s="642"/>
      <c r="E8" s="64"/>
      <c r="F8" s="66"/>
      <c r="G8" s="66"/>
      <c r="H8" s="66"/>
      <c r="I8" s="66"/>
      <c r="J8" s="433"/>
    </row>
    <row r="9" spans="2:10" ht="19.5" customHeight="1">
      <c r="B9" s="628"/>
      <c r="C9" s="629"/>
      <c r="D9" s="630"/>
      <c r="E9" s="64"/>
      <c r="F9" s="66"/>
      <c r="G9" s="66"/>
      <c r="H9" s="66"/>
      <c r="I9" s="66"/>
      <c r="J9" s="433"/>
    </row>
    <row r="10" spans="2:10" ht="19.5" customHeight="1">
      <c r="B10" s="633" t="str">
        <f>+"平成"&amp;'経営改善の計画'!I3&amp;"の実績"</f>
        <v>平成１９年の実績</v>
      </c>
      <c r="C10" s="634"/>
      <c r="D10" s="642"/>
      <c r="E10" s="64"/>
      <c r="F10" s="66"/>
      <c r="G10" s="66"/>
      <c r="H10" s="66"/>
      <c r="I10" s="66"/>
      <c r="J10" s="433"/>
    </row>
    <row r="11" spans="2:10" ht="19.5" customHeight="1">
      <c r="B11" s="628"/>
      <c r="C11" s="629"/>
      <c r="D11" s="630"/>
      <c r="E11" s="64"/>
      <c r="F11" s="66"/>
      <c r="G11" s="66"/>
      <c r="H11" s="66"/>
      <c r="I11" s="66"/>
      <c r="J11" s="433"/>
    </row>
    <row r="12" spans="2:10" ht="19.5" customHeight="1">
      <c r="B12" s="633" t="str">
        <f>+"平成"&amp;'経営改善の計画'!K3&amp;""</f>
        <v>平成２０年</v>
      </c>
      <c r="C12" s="634"/>
      <c r="D12" s="632" t="s">
        <v>350</v>
      </c>
      <c r="E12" s="64"/>
      <c r="F12" s="66"/>
      <c r="G12" s="66"/>
      <c r="H12" s="66"/>
      <c r="I12" s="66"/>
      <c r="J12" s="433"/>
    </row>
    <row r="13" spans="2:10" ht="19.5" customHeight="1">
      <c r="B13" s="635"/>
      <c r="C13" s="636"/>
      <c r="D13" s="632"/>
      <c r="E13" s="64"/>
      <c r="F13" s="66"/>
      <c r="G13" s="66"/>
      <c r="H13" s="66"/>
      <c r="I13" s="66"/>
      <c r="J13" s="433"/>
    </row>
    <row r="14" spans="2:10" ht="19.5" customHeight="1">
      <c r="B14" s="635"/>
      <c r="C14" s="636"/>
      <c r="D14" s="639" t="s">
        <v>351</v>
      </c>
      <c r="E14" s="64"/>
      <c r="F14" s="66"/>
      <c r="G14" s="66"/>
      <c r="H14" s="66"/>
      <c r="I14" s="66"/>
      <c r="J14" s="433"/>
    </row>
    <row r="15" spans="2:10" ht="19.5" customHeight="1">
      <c r="B15" s="628"/>
      <c r="C15" s="629"/>
      <c r="D15" s="632"/>
      <c r="E15" s="420"/>
      <c r="F15" s="66"/>
      <c r="G15" s="66"/>
      <c r="H15" s="66"/>
      <c r="I15" s="66"/>
      <c r="J15" s="433"/>
    </row>
    <row r="16" spans="2:10" ht="19.5" customHeight="1">
      <c r="B16" s="633" t="str">
        <f>+"平成"&amp;'経営改善の計画'!M3&amp;""</f>
        <v>平成２１年</v>
      </c>
      <c r="C16" s="634"/>
      <c r="D16" s="632" t="s">
        <v>350</v>
      </c>
      <c r="E16" s="64"/>
      <c r="F16" s="66"/>
      <c r="G16" s="66"/>
      <c r="H16" s="66"/>
      <c r="I16" s="66"/>
      <c r="J16" s="433"/>
    </row>
    <row r="17" spans="2:10" ht="19.5" customHeight="1">
      <c r="B17" s="635"/>
      <c r="C17" s="636"/>
      <c r="D17" s="632"/>
      <c r="E17" s="64"/>
      <c r="F17" s="66"/>
      <c r="G17" s="66"/>
      <c r="H17" s="66"/>
      <c r="I17" s="66"/>
      <c r="J17" s="433"/>
    </row>
    <row r="18" spans="2:10" ht="19.5" customHeight="1">
      <c r="B18" s="635"/>
      <c r="C18" s="636"/>
      <c r="D18" s="639" t="s">
        <v>351</v>
      </c>
      <c r="E18" s="64"/>
      <c r="F18" s="66"/>
      <c r="G18" s="66"/>
      <c r="H18" s="66"/>
      <c r="I18" s="66"/>
      <c r="J18" s="433"/>
    </row>
    <row r="19" spans="2:10" ht="19.5" customHeight="1">
      <c r="B19" s="628"/>
      <c r="C19" s="629"/>
      <c r="D19" s="632"/>
      <c r="E19" s="420"/>
      <c r="F19" s="66"/>
      <c r="G19" s="66"/>
      <c r="H19" s="66"/>
      <c r="I19" s="66"/>
      <c r="J19" s="433"/>
    </row>
    <row r="20" spans="2:10" ht="19.5" customHeight="1">
      <c r="B20" s="633" t="str">
        <f>+"平成"&amp;'経営改善の計画'!O3&amp;""</f>
        <v>平成２２年</v>
      </c>
      <c r="C20" s="634"/>
      <c r="D20" s="632" t="s">
        <v>350</v>
      </c>
      <c r="E20" s="64"/>
      <c r="F20" s="66"/>
      <c r="G20" s="66"/>
      <c r="H20" s="66"/>
      <c r="I20" s="66"/>
      <c r="J20" s="433"/>
    </row>
    <row r="21" spans="2:10" ht="19.5" customHeight="1">
      <c r="B21" s="635"/>
      <c r="C21" s="636"/>
      <c r="D21" s="632"/>
      <c r="E21" s="64"/>
      <c r="F21" s="66"/>
      <c r="G21" s="66"/>
      <c r="H21" s="66"/>
      <c r="I21" s="66"/>
      <c r="J21" s="433"/>
    </row>
    <row r="22" spans="2:10" ht="19.5" customHeight="1">
      <c r="B22" s="635"/>
      <c r="C22" s="636"/>
      <c r="D22" s="639" t="s">
        <v>351</v>
      </c>
      <c r="E22" s="64"/>
      <c r="F22" s="66"/>
      <c r="G22" s="66"/>
      <c r="H22" s="66"/>
      <c r="I22" s="66"/>
      <c r="J22" s="433"/>
    </row>
    <row r="23" spans="2:10" ht="19.5" customHeight="1">
      <c r="B23" s="628"/>
      <c r="C23" s="629"/>
      <c r="D23" s="632"/>
      <c r="E23" s="420"/>
      <c r="F23" s="66"/>
      <c r="G23" s="66"/>
      <c r="H23" s="66"/>
      <c r="I23" s="66"/>
      <c r="J23" s="433"/>
    </row>
    <row r="24" spans="2:10" ht="19.5" customHeight="1">
      <c r="B24" s="633" t="str">
        <f>+"平成"&amp;'経営改善の計画'!Q3&amp;""</f>
        <v>平成２３年</v>
      </c>
      <c r="C24" s="634"/>
      <c r="D24" s="632" t="s">
        <v>350</v>
      </c>
      <c r="E24" s="64"/>
      <c r="F24" s="66"/>
      <c r="G24" s="66"/>
      <c r="H24" s="66"/>
      <c r="I24" s="66"/>
      <c r="J24" s="433"/>
    </row>
    <row r="25" spans="2:10" ht="19.5" customHeight="1">
      <c r="B25" s="635"/>
      <c r="C25" s="636"/>
      <c r="D25" s="632"/>
      <c r="E25" s="64"/>
      <c r="F25" s="66"/>
      <c r="G25" s="66"/>
      <c r="H25" s="66"/>
      <c r="I25" s="66"/>
      <c r="J25" s="433"/>
    </row>
    <row r="26" spans="2:10" ht="19.5" customHeight="1">
      <c r="B26" s="635"/>
      <c r="C26" s="636"/>
      <c r="D26" s="639" t="s">
        <v>351</v>
      </c>
      <c r="E26" s="64"/>
      <c r="F26" s="66"/>
      <c r="G26" s="66"/>
      <c r="H26" s="66"/>
      <c r="I26" s="66"/>
      <c r="J26" s="433"/>
    </row>
    <row r="27" spans="2:10" ht="19.5" customHeight="1">
      <c r="B27" s="628"/>
      <c r="C27" s="629"/>
      <c r="D27" s="632"/>
      <c r="E27" s="420"/>
      <c r="F27" s="66"/>
      <c r="G27" s="66"/>
      <c r="H27" s="66"/>
      <c r="I27" s="66"/>
      <c r="J27" s="433"/>
    </row>
    <row r="28" spans="2:10" ht="19.5" customHeight="1">
      <c r="B28" s="633" t="str">
        <f>+"平成"&amp;'経営改善の計画'!S3&amp;""</f>
        <v>平成２４年</v>
      </c>
      <c r="C28" s="634"/>
      <c r="D28" s="632" t="s">
        <v>350</v>
      </c>
      <c r="E28" s="64"/>
      <c r="F28" s="66"/>
      <c r="G28" s="66"/>
      <c r="H28" s="66"/>
      <c r="I28" s="66"/>
      <c r="J28" s="433"/>
    </row>
    <row r="29" spans="2:10" ht="19.5" customHeight="1">
      <c r="B29" s="635"/>
      <c r="C29" s="636"/>
      <c r="D29" s="632"/>
      <c r="E29" s="64"/>
      <c r="F29" s="66"/>
      <c r="G29" s="66"/>
      <c r="H29" s="66"/>
      <c r="I29" s="66"/>
      <c r="J29" s="433"/>
    </row>
    <row r="30" spans="2:10" ht="19.5" customHeight="1">
      <c r="B30" s="635"/>
      <c r="C30" s="636"/>
      <c r="D30" s="639" t="s">
        <v>351</v>
      </c>
      <c r="E30" s="64"/>
      <c r="F30" s="66"/>
      <c r="G30" s="66"/>
      <c r="H30" s="66"/>
      <c r="I30" s="66"/>
      <c r="J30" s="433"/>
    </row>
    <row r="31" spans="2:10" ht="19.5" customHeight="1" thickBot="1">
      <c r="B31" s="637"/>
      <c r="C31" s="638"/>
      <c r="D31" s="640"/>
      <c r="E31" s="421"/>
      <c r="F31" s="277"/>
      <c r="G31" s="277"/>
      <c r="H31" s="277"/>
      <c r="I31" s="277"/>
      <c r="J31" s="434"/>
    </row>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sheetData>
  <sheetProtection sheet="1" insertColumns="0" insertRows="0" insertHyperlinks="0" deleteColumns="0" deleteRows="0" sort="0" autoFilter="0" pivotTables="0"/>
  <mergeCells count="25">
    <mergeCell ref="J3:J5"/>
    <mergeCell ref="B3:D5"/>
    <mergeCell ref="E3:E5"/>
    <mergeCell ref="F3:F5"/>
    <mergeCell ref="G4:G5"/>
    <mergeCell ref="H4:H5"/>
    <mergeCell ref="D20:D21"/>
    <mergeCell ref="B2:E2"/>
    <mergeCell ref="B12:C15"/>
    <mergeCell ref="B16:C19"/>
    <mergeCell ref="B20:C23"/>
    <mergeCell ref="B6:D7"/>
    <mergeCell ref="B8:D9"/>
    <mergeCell ref="B10:D11"/>
    <mergeCell ref="D22:D23"/>
    <mergeCell ref="D24:D25"/>
    <mergeCell ref="B24:C27"/>
    <mergeCell ref="B28:C31"/>
    <mergeCell ref="D12:D13"/>
    <mergeCell ref="D14:D15"/>
    <mergeCell ref="D16:D17"/>
    <mergeCell ref="D26:D27"/>
    <mergeCell ref="D28:D29"/>
    <mergeCell ref="D30:D31"/>
    <mergeCell ref="D18:D19"/>
  </mergeCells>
  <printOptions/>
  <pageMargins left="0.5905511811023623" right="0.1968503937007874" top="0.7874015748031497" bottom="0.1968503937007874" header="0.5118110236220472" footer="0.5118110236220472"/>
  <pageSetup horizontalDpi="300" verticalDpi="300" orientation="landscape" paperSize="9" scale="60" r:id="rId3"/>
  <drawing r:id="rId2"/>
  <legacyDrawing r:id="rId1"/>
</worksheet>
</file>

<file path=xl/worksheets/sheet6.xml><?xml version="1.0" encoding="utf-8"?>
<worksheet xmlns="http://schemas.openxmlformats.org/spreadsheetml/2006/main" xmlns:r="http://schemas.openxmlformats.org/officeDocument/2006/relationships">
  <sheetPr codeName="Sheet6"/>
  <dimension ref="B2:E46"/>
  <sheetViews>
    <sheetView showGridLines="0" showRowColHeaders="0" showZeros="0" workbookViewId="0" topLeftCell="A1">
      <selection activeCell="A1" sqref="A1"/>
    </sheetView>
  </sheetViews>
  <sheetFormatPr defaultColWidth="9.00390625" defaultRowHeight="13.5"/>
  <cols>
    <col min="1" max="1" width="1.625" style="4" customWidth="1"/>
    <col min="2" max="2" width="20.625" style="4" customWidth="1"/>
    <col min="3" max="3" width="18.375" style="4" bestFit="1" customWidth="1"/>
    <col min="4" max="4" width="16.125" style="4" bestFit="1" customWidth="1"/>
    <col min="5" max="5" width="18.375" style="4" bestFit="1" customWidth="1"/>
    <col min="6" max="16384" width="9.00390625" style="4" customWidth="1"/>
  </cols>
  <sheetData>
    <row r="1" ht="30" customHeight="1"/>
    <row r="2" spans="2:4" ht="21.75" customHeight="1">
      <c r="B2" s="377" t="s">
        <v>343</v>
      </c>
      <c r="C2" s="373"/>
      <c r="D2" s="373"/>
    </row>
    <row r="3" spans="2:4" ht="15.75" customHeight="1" thickBot="1">
      <c r="B3" s="374"/>
      <c r="C3" s="375"/>
      <c r="D3" s="376" t="s">
        <v>194</v>
      </c>
    </row>
    <row r="4" spans="2:5" ht="15.75" customHeight="1">
      <c r="B4" s="656" t="s">
        <v>323</v>
      </c>
      <c r="C4" s="658" t="str">
        <f>'表紙'!M1-1&amp;"年(度)末（見込）"</f>
        <v>19年(度)末（見込）</v>
      </c>
      <c r="D4" s="660"/>
      <c r="E4" s="378"/>
    </row>
    <row r="5" spans="2:5" ht="21.75" customHeight="1">
      <c r="B5" s="655"/>
      <c r="C5" s="379" t="s">
        <v>324</v>
      </c>
      <c r="D5" s="380" t="s">
        <v>325</v>
      </c>
      <c r="E5" s="378"/>
    </row>
    <row r="6" spans="2:5" ht="19.5" customHeight="1">
      <c r="B6" s="519"/>
      <c r="C6" s="522"/>
      <c r="D6" s="525"/>
      <c r="E6" s="378"/>
    </row>
    <row r="7" spans="2:5" ht="19.5" customHeight="1">
      <c r="B7" s="520"/>
      <c r="C7" s="523"/>
      <c r="D7" s="526"/>
      <c r="E7" s="378"/>
    </row>
    <row r="8" spans="2:5" ht="19.5" customHeight="1">
      <c r="B8" s="520"/>
      <c r="C8" s="523"/>
      <c r="D8" s="526"/>
      <c r="E8" s="378"/>
    </row>
    <row r="9" spans="2:5" ht="19.5" customHeight="1">
      <c r="B9" s="520"/>
      <c r="C9" s="523"/>
      <c r="D9" s="526"/>
      <c r="E9" s="378"/>
    </row>
    <row r="10" spans="2:5" ht="19.5" customHeight="1">
      <c r="B10" s="520"/>
      <c r="C10" s="523"/>
      <c r="D10" s="526"/>
      <c r="E10" s="378"/>
    </row>
    <row r="11" spans="2:5" ht="19.5" customHeight="1">
      <c r="B11" s="520"/>
      <c r="C11" s="523"/>
      <c r="D11" s="526"/>
      <c r="E11" s="378"/>
    </row>
    <row r="12" spans="2:5" ht="19.5" customHeight="1">
      <c r="B12" s="520"/>
      <c r="C12" s="523"/>
      <c r="D12" s="526"/>
      <c r="E12" s="378"/>
    </row>
    <row r="13" spans="2:5" ht="19.5" customHeight="1">
      <c r="B13" s="520"/>
      <c r="C13" s="523"/>
      <c r="D13" s="526"/>
      <c r="E13" s="378"/>
    </row>
    <row r="14" spans="2:5" ht="19.5" customHeight="1">
      <c r="B14" s="520"/>
      <c r="C14" s="523"/>
      <c r="D14" s="526"/>
      <c r="E14" s="378"/>
    </row>
    <row r="15" spans="2:5" ht="19.5" customHeight="1">
      <c r="B15" s="521"/>
      <c r="C15" s="524"/>
      <c r="D15" s="527"/>
      <c r="E15" s="378"/>
    </row>
    <row r="16" spans="2:5" ht="19.5" customHeight="1" thickBot="1">
      <c r="B16" s="384" t="s">
        <v>2</v>
      </c>
      <c r="C16" s="529"/>
      <c r="D16" s="528">
        <f>SUM(D6:D15)</f>
        <v>0</v>
      </c>
      <c r="E16" s="378"/>
    </row>
    <row r="17" spans="2:5" ht="19.5" customHeight="1">
      <c r="B17" s="378"/>
      <c r="C17" s="378"/>
      <c r="D17" s="378"/>
      <c r="E17" s="378"/>
    </row>
    <row r="18" spans="2:5" ht="19.5" customHeight="1" thickBot="1">
      <c r="B18" s="385" t="s">
        <v>344</v>
      </c>
      <c r="C18" s="386"/>
      <c r="D18" s="387" t="s">
        <v>258</v>
      </c>
      <c r="E18" s="378"/>
    </row>
    <row r="19" spans="2:5" ht="19.5" customHeight="1">
      <c r="B19" s="656" t="s">
        <v>326</v>
      </c>
      <c r="C19" s="658" t="str">
        <f>C4</f>
        <v>19年(度)末（見込）</v>
      </c>
      <c r="D19" s="659"/>
      <c r="E19" s="378"/>
    </row>
    <row r="20" spans="2:5" ht="19.5" customHeight="1">
      <c r="B20" s="657"/>
      <c r="C20" s="388" t="s">
        <v>327</v>
      </c>
      <c r="D20" s="389" t="s">
        <v>328</v>
      </c>
      <c r="E20" s="378"/>
    </row>
    <row r="21" spans="2:5" ht="19.5" customHeight="1">
      <c r="B21" s="381"/>
      <c r="C21" s="463"/>
      <c r="D21" s="525"/>
      <c r="E21" s="378"/>
    </row>
    <row r="22" spans="2:5" ht="19.5" customHeight="1">
      <c r="B22" s="382"/>
      <c r="C22" s="530"/>
      <c r="D22" s="526"/>
      <c r="E22" s="378"/>
    </row>
    <row r="23" spans="2:5" ht="19.5" customHeight="1">
      <c r="B23" s="382"/>
      <c r="C23" s="530"/>
      <c r="D23" s="526"/>
      <c r="E23" s="378"/>
    </row>
    <row r="24" spans="2:5" ht="19.5" customHeight="1">
      <c r="B24" s="382"/>
      <c r="C24" s="530"/>
      <c r="D24" s="526"/>
      <c r="E24" s="378"/>
    </row>
    <row r="25" spans="2:5" ht="19.5" customHeight="1">
      <c r="B25" s="382"/>
      <c r="C25" s="530"/>
      <c r="D25" s="526"/>
      <c r="E25" s="378"/>
    </row>
    <row r="26" spans="2:5" ht="19.5" customHeight="1">
      <c r="B26" s="382"/>
      <c r="C26" s="530"/>
      <c r="D26" s="526"/>
      <c r="E26" s="378"/>
    </row>
    <row r="27" spans="2:5" ht="19.5" customHeight="1">
      <c r="B27" s="382"/>
      <c r="C27" s="530"/>
      <c r="D27" s="526"/>
      <c r="E27" s="378"/>
    </row>
    <row r="28" spans="2:5" ht="19.5" customHeight="1">
      <c r="B28" s="382"/>
      <c r="C28" s="530"/>
      <c r="D28" s="526"/>
      <c r="E28" s="378"/>
    </row>
    <row r="29" spans="2:5" ht="19.5" customHeight="1">
      <c r="B29" s="382"/>
      <c r="C29" s="530"/>
      <c r="D29" s="526"/>
      <c r="E29" s="378"/>
    </row>
    <row r="30" spans="2:5" ht="19.5" customHeight="1">
      <c r="B30" s="383"/>
      <c r="C30" s="464"/>
      <c r="D30" s="527"/>
      <c r="E30" s="378"/>
    </row>
    <row r="31" spans="2:5" ht="19.5" customHeight="1" thickBot="1">
      <c r="B31" s="384" t="s">
        <v>2</v>
      </c>
      <c r="C31" s="531"/>
      <c r="D31" s="528">
        <f>SUM(D21:D30)</f>
        <v>0</v>
      </c>
      <c r="E31" s="378"/>
    </row>
    <row r="32" spans="2:5" ht="19.5" customHeight="1">
      <c r="B32" s="390" t="s">
        <v>329</v>
      </c>
      <c r="C32" s="391"/>
      <c r="D32" s="391"/>
      <c r="E32" s="378"/>
    </row>
    <row r="33" spans="2:5" ht="19.5" customHeight="1">
      <c r="B33" s="378"/>
      <c r="C33" s="378"/>
      <c r="D33" s="378"/>
      <c r="E33" s="378"/>
    </row>
    <row r="34" spans="2:5" ht="19.5" customHeight="1" thickBot="1">
      <c r="B34" s="385" t="s">
        <v>345</v>
      </c>
      <c r="C34" s="322"/>
      <c r="D34" s="322"/>
      <c r="E34" s="387" t="s">
        <v>258</v>
      </c>
    </row>
    <row r="35" spans="2:5" ht="19.5" customHeight="1">
      <c r="B35" s="392" t="s">
        <v>330</v>
      </c>
      <c r="C35" s="393"/>
      <c r="D35" s="394"/>
      <c r="E35" s="535" t="str">
        <f>C4</f>
        <v>19年(度)末（見込）</v>
      </c>
    </row>
    <row r="36" spans="2:5" ht="19.5" customHeight="1">
      <c r="B36" s="395" t="s">
        <v>331</v>
      </c>
      <c r="C36" s="308"/>
      <c r="D36" s="396"/>
      <c r="E36" s="532"/>
    </row>
    <row r="37" spans="2:5" ht="19.5" customHeight="1">
      <c r="B37" s="653" t="s">
        <v>332</v>
      </c>
      <c r="C37" s="317"/>
      <c r="D37" s="397" t="s">
        <v>463</v>
      </c>
      <c r="E37" s="532"/>
    </row>
    <row r="38" spans="2:5" ht="19.5" customHeight="1">
      <c r="B38" s="654"/>
      <c r="C38" s="317" t="s">
        <v>333</v>
      </c>
      <c r="D38" s="397" t="s">
        <v>334</v>
      </c>
      <c r="E38" s="532"/>
    </row>
    <row r="39" spans="2:5" ht="19.5" customHeight="1">
      <c r="B39" s="654"/>
      <c r="C39" s="321"/>
      <c r="D39" s="358" t="s">
        <v>335</v>
      </c>
      <c r="E39" s="533">
        <f>SUM(E37:E38)</f>
        <v>0</v>
      </c>
    </row>
    <row r="40" spans="2:5" ht="19.5" customHeight="1">
      <c r="B40" s="654"/>
      <c r="C40" s="317"/>
      <c r="D40" s="397" t="s">
        <v>336</v>
      </c>
      <c r="E40" s="532"/>
    </row>
    <row r="41" spans="2:5" ht="19.5" customHeight="1">
      <c r="B41" s="654"/>
      <c r="C41" s="317" t="s">
        <v>337</v>
      </c>
      <c r="D41" s="397" t="s">
        <v>338</v>
      </c>
      <c r="E41" s="532"/>
    </row>
    <row r="42" spans="2:5" ht="19.5" customHeight="1">
      <c r="B42" s="654"/>
      <c r="C42" s="321"/>
      <c r="D42" s="358" t="s">
        <v>335</v>
      </c>
      <c r="E42" s="533">
        <f>SUM(E40:E41)</f>
        <v>0</v>
      </c>
    </row>
    <row r="43" spans="2:5" ht="19.5" customHeight="1">
      <c r="B43" s="654"/>
      <c r="C43" s="398" t="s">
        <v>339</v>
      </c>
      <c r="D43" s="396"/>
      <c r="E43" s="532"/>
    </row>
    <row r="44" spans="2:5" ht="19.5" customHeight="1">
      <c r="B44" s="654"/>
      <c r="C44" s="398" t="s">
        <v>340</v>
      </c>
      <c r="D44" s="396"/>
      <c r="E44" s="532"/>
    </row>
    <row r="45" spans="2:5" ht="19.5" customHeight="1">
      <c r="B45" s="655"/>
      <c r="C45" s="310" t="s">
        <v>2</v>
      </c>
      <c r="D45" s="396"/>
      <c r="E45" s="533">
        <f>SUM(F39,E43:E44)</f>
        <v>0</v>
      </c>
    </row>
    <row r="46" spans="2:5" ht="19.5" customHeight="1" thickBot="1">
      <c r="B46" s="400" t="s">
        <v>341</v>
      </c>
      <c r="C46" s="401"/>
      <c r="D46" s="402"/>
      <c r="E46" s="534"/>
    </row>
    <row r="47" ht="19.5" customHeight="1"/>
    <row r="48" ht="19.5" customHeight="1"/>
  </sheetData>
  <sheetProtection sheet="1" objects="1" scenarios="1"/>
  <mergeCells count="5">
    <mergeCell ref="B37:B45"/>
    <mergeCell ref="B19:B20"/>
    <mergeCell ref="C19:D19"/>
    <mergeCell ref="C4:D4"/>
    <mergeCell ref="B4:B5"/>
  </mergeCells>
  <printOptions/>
  <pageMargins left="0.5905511811023623" right="0.1968503937007874" top="0.7874015748031497" bottom="0.1968503937007874" header="0.5118110236220472" footer="0.5118110236220472"/>
  <pageSetup horizontalDpi="300" verticalDpi="300" orientation="landscape" paperSize="9" scale="60" r:id="rId3"/>
  <drawing r:id="rId2"/>
  <legacyDrawing r:id="rId1"/>
</worksheet>
</file>

<file path=xl/worksheets/sheet7.xml><?xml version="1.0" encoding="utf-8"?>
<worksheet xmlns="http://schemas.openxmlformats.org/spreadsheetml/2006/main" xmlns:r="http://schemas.openxmlformats.org/officeDocument/2006/relationships">
  <sheetPr codeName="Sheet4"/>
  <dimension ref="B2:X43"/>
  <sheetViews>
    <sheetView showGridLines="0" showRowColHeaders="0" showZeros="0" workbookViewId="0" topLeftCell="A1">
      <pane xSplit="6" ySplit="4" topLeftCell="G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4" customWidth="1"/>
    <col min="2" max="4" width="3.625" style="4" customWidth="1"/>
    <col min="5" max="5" width="27.25390625" style="4" bestFit="1" customWidth="1"/>
    <col min="6" max="6" width="3.75390625" style="36" customWidth="1"/>
    <col min="7" max="22" width="10.625" style="4" customWidth="1"/>
    <col min="23" max="24" width="11.625" style="4" customWidth="1"/>
    <col min="25" max="16384" width="9.00390625" style="4" customWidth="1"/>
  </cols>
  <sheetData>
    <row r="1" ht="33" customHeight="1"/>
    <row r="2" spans="2:6" ht="21.75" customHeight="1" thickBot="1">
      <c r="B2" s="558" t="s">
        <v>432</v>
      </c>
      <c r="C2" s="558"/>
      <c r="D2" s="558"/>
      <c r="E2" s="558"/>
      <c r="F2" s="37"/>
    </row>
    <row r="3" spans="2:24" ht="13.5">
      <c r="B3" s="625" t="s">
        <v>14</v>
      </c>
      <c r="C3" s="626"/>
      <c r="D3" s="626"/>
      <c r="E3" s="626"/>
      <c r="F3" s="627"/>
      <c r="G3" s="267" t="str">
        <f>+WIDECHAR(VALUE('表紙'!$M$1)-3)&amp;"年"</f>
        <v>１７年</v>
      </c>
      <c r="H3" s="267" t="str">
        <f>+WIDECHAR(VALUE('表紙'!$M$1)-2)&amp;"年"</f>
        <v>１８年</v>
      </c>
      <c r="I3" s="602" t="str">
        <f>+WIDECHAR(VALUE('表紙'!$M$1)-1)&amp;"年"</f>
        <v>１９年</v>
      </c>
      <c r="J3" s="603"/>
      <c r="K3" s="602" t="str">
        <f>+WIDECHAR(VALUE('表紙'!$M$1))&amp;"年"</f>
        <v>２０年</v>
      </c>
      <c r="L3" s="603"/>
      <c r="M3" s="602" t="str">
        <f>+WIDECHAR(VALUE('表紙'!$M$1)+1)&amp;"年"</f>
        <v>２１年</v>
      </c>
      <c r="N3" s="603"/>
      <c r="O3" s="602" t="str">
        <f>+WIDECHAR(VALUE('表紙'!$M$1)+2)&amp;"年"</f>
        <v>２２年</v>
      </c>
      <c r="P3" s="603"/>
      <c r="Q3" s="602" t="str">
        <f>+WIDECHAR(VALUE('表紙'!$M$1)+3)&amp;"年"</f>
        <v>２３年</v>
      </c>
      <c r="R3" s="603"/>
      <c r="S3" s="602" t="str">
        <f>+WIDECHAR(VALUE('表紙'!$M$1)+4)&amp;"年"</f>
        <v>２４年</v>
      </c>
      <c r="T3" s="603"/>
      <c r="U3" s="602" t="s">
        <v>192</v>
      </c>
      <c r="V3" s="603"/>
      <c r="W3" s="679" t="str">
        <f>+K3&amp;"計画の算出根拠"</f>
        <v>２０年計画の算出根拠</v>
      </c>
      <c r="X3" s="680"/>
    </row>
    <row r="4" spans="2:24" ht="13.5">
      <c r="B4" s="628"/>
      <c r="C4" s="629"/>
      <c r="D4" s="629"/>
      <c r="E4" s="629"/>
      <c r="F4" s="630"/>
      <c r="G4" s="5" t="s">
        <v>8</v>
      </c>
      <c r="H4" s="5" t="s">
        <v>8</v>
      </c>
      <c r="I4" s="5" t="s">
        <v>189</v>
      </c>
      <c r="J4" s="5" t="s">
        <v>8</v>
      </c>
      <c r="K4" s="10" t="s">
        <v>190</v>
      </c>
      <c r="L4" s="5" t="s">
        <v>189</v>
      </c>
      <c r="M4" s="10" t="s">
        <v>190</v>
      </c>
      <c r="N4" s="5" t="s">
        <v>189</v>
      </c>
      <c r="O4" s="10" t="s">
        <v>190</v>
      </c>
      <c r="P4" s="5" t="s">
        <v>189</v>
      </c>
      <c r="Q4" s="10" t="s">
        <v>190</v>
      </c>
      <c r="R4" s="5" t="s">
        <v>189</v>
      </c>
      <c r="S4" s="10" t="s">
        <v>190</v>
      </c>
      <c r="T4" s="5" t="s">
        <v>189</v>
      </c>
      <c r="U4" s="10" t="s">
        <v>190</v>
      </c>
      <c r="V4" s="5" t="s">
        <v>189</v>
      </c>
      <c r="W4" s="669"/>
      <c r="X4" s="681"/>
    </row>
    <row r="5" spans="2:24" ht="21.75" customHeight="1">
      <c r="B5" s="619" t="s">
        <v>85</v>
      </c>
      <c r="C5" s="624" t="s">
        <v>499</v>
      </c>
      <c r="D5" s="676"/>
      <c r="E5" s="677"/>
      <c r="F5" s="33" t="s">
        <v>44</v>
      </c>
      <c r="G5" s="59"/>
      <c r="H5" s="59"/>
      <c r="I5" s="59"/>
      <c r="J5" s="59"/>
      <c r="K5" s="59"/>
      <c r="L5" s="59"/>
      <c r="M5" s="59"/>
      <c r="N5" s="59"/>
      <c r="O5" s="59"/>
      <c r="P5" s="59"/>
      <c r="Q5" s="59"/>
      <c r="R5" s="59"/>
      <c r="S5" s="59"/>
      <c r="T5" s="59"/>
      <c r="U5" s="59"/>
      <c r="V5" s="59"/>
      <c r="W5" s="436" t="s">
        <v>179</v>
      </c>
      <c r="X5" s="361"/>
    </row>
    <row r="6" spans="2:24" ht="21.75" customHeight="1">
      <c r="B6" s="620"/>
      <c r="C6" s="41"/>
      <c r="D6" s="615" t="s">
        <v>381</v>
      </c>
      <c r="E6" s="664"/>
      <c r="F6" s="33"/>
      <c r="G6" s="59"/>
      <c r="H6" s="59"/>
      <c r="I6" s="59"/>
      <c r="J6" s="59"/>
      <c r="K6" s="59"/>
      <c r="L6" s="59"/>
      <c r="M6" s="59"/>
      <c r="N6" s="59"/>
      <c r="O6" s="59"/>
      <c r="P6" s="59"/>
      <c r="Q6" s="59"/>
      <c r="R6" s="59"/>
      <c r="S6" s="59"/>
      <c r="T6" s="59"/>
      <c r="U6" s="59"/>
      <c r="V6" s="59"/>
      <c r="W6" s="661"/>
      <c r="X6" s="662"/>
    </row>
    <row r="7" spans="2:24" ht="21.75" customHeight="1">
      <c r="B7" s="620"/>
      <c r="C7" s="41"/>
      <c r="D7" s="615" t="s">
        <v>382</v>
      </c>
      <c r="E7" s="664"/>
      <c r="F7" s="33"/>
      <c r="G7" s="59"/>
      <c r="H7" s="59"/>
      <c r="I7" s="59"/>
      <c r="J7" s="59"/>
      <c r="K7" s="59"/>
      <c r="L7" s="59"/>
      <c r="M7" s="59"/>
      <c r="N7" s="59"/>
      <c r="O7" s="59"/>
      <c r="P7" s="59"/>
      <c r="Q7" s="59"/>
      <c r="R7" s="59"/>
      <c r="S7" s="59"/>
      <c r="T7" s="59"/>
      <c r="U7" s="59"/>
      <c r="V7" s="59"/>
      <c r="W7" s="661"/>
      <c r="X7" s="662"/>
    </row>
    <row r="8" spans="2:24" ht="21.75" customHeight="1">
      <c r="B8" s="620"/>
      <c r="C8" s="41"/>
      <c r="D8" s="615" t="s">
        <v>146</v>
      </c>
      <c r="E8" s="664"/>
      <c r="F8" s="33"/>
      <c r="G8" s="59"/>
      <c r="H8" s="59"/>
      <c r="I8" s="59"/>
      <c r="J8" s="59"/>
      <c r="K8" s="59"/>
      <c r="L8" s="59"/>
      <c r="M8" s="59"/>
      <c r="N8" s="59"/>
      <c r="O8" s="59"/>
      <c r="P8" s="59"/>
      <c r="Q8" s="59"/>
      <c r="R8" s="59"/>
      <c r="S8" s="59"/>
      <c r="T8" s="59"/>
      <c r="U8" s="59"/>
      <c r="V8" s="59"/>
      <c r="W8" s="435" t="s">
        <v>180</v>
      </c>
      <c r="X8" s="363"/>
    </row>
    <row r="9" spans="2:24" ht="21.75" customHeight="1">
      <c r="B9" s="620"/>
      <c r="C9" s="9"/>
      <c r="D9" s="615" t="s">
        <v>84</v>
      </c>
      <c r="E9" s="664"/>
      <c r="F9" s="33"/>
      <c r="G9" s="59"/>
      <c r="H9" s="59"/>
      <c r="I9" s="59"/>
      <c r="J9" s="59"/>
      <c r="K9" s="59"/>
      <c r="L9" s="59"/>
      <c r="M9" s="59"/>
      <c r="N9" s="59"/>
      <c r="O9" s="59"/>
      <c r="P9" s="59"/>
      <c r="Q9" s="59"/>
      <c r="R9" s="59"/>
      <c r="S9" s="59"/>
      <c r="T9" s="59"/>
      <c r="U9" s="59"/>
      <c r="V9" s="59"/>
      <c r="W9" s="362"/>
      <c r="X9" s="363"/>
    </row>
    <row r="10" spans="2:24" ht="21.75" customHeight="1">
      <c r="B10" s="620"/>
      <c r="C10" s="615" t="s">
        <v>15</v>
      </c>
      <c r="D10" s="623"/>
      <c r="E10" s="664"/>
      <c r="F10" s="32" t="s">
        <v>45</v>
      </c>
      <c r="G10" s="59"/>
      <c r="H10" s="59"/>
      <c r="I10" s="59"/>
      <c r="J10" s="59"/>
      <c r="K10" s="59"/>
      <c r="L10" s="59"/>
      <c r="M10" s="59"/>
      <c r="N10" s="59"/>
      <c r="O10" s="59"/>
      <c r="P10" s="59"/>
      <c r="Q10" s="59"/>
      <c r="R10" s="59"/>
      <c r="S10" s="59"/>
      <c r="T10" s="59"/>
      <c r="U10" s="59"/>
      <c r="V10" s="59"/>
      <c r="W10" s="360" t="s">
        <v>141</v>
      </c>
      <c r="X10" s="361"/>
    </row>
    <row r="11" spans="2:24" ht="21.75" customHeight="1">
      <c r="B11" s="663"/>
      <c r="C11" s="12" t="s">
        <v>2</v>
      </c>
      <c r="D11" s="38"/>
      <c r="E11" s="6" t="s">
        <v>46</v>
      </c>
      <c r="F11" s="32" t="s">
        <v>57</v>
      </c>
      <c r="G11" s="60">
        <f aca="true" t="shared" si="0" ref="G11:N11">SUM(G5,G10)</f>
        <v>0</v>
      </c>
      <c r="H11" s="60">
        <f t="shared" si="0"/>
        <v>0</v>
      </c>
      <c r="I11" s="60">
        <f t="shared" si="0"/>
        <v>0</v>
      </c>
      <c r="J11" s="60">
        <f t="shared" si="0"/>
        <v>0</v>
      </c>
      <c r="K11" s="60">
        <f t="shared" si="0"/>
        <v>0</v>
      </c>
      <c r="L11" s="60">
        <f t="shared" si="0"/>
        <v>0</v>
      </c>
      <c r="M11" s="60">
        <f t="shared" si="0"/>
        <v>0</v>
      </c>
      <c r="N11" s="60">
        <f t="shared" si="0"/>
        <v>0</v>
      </c>
      <c r="O11" s="60">
        <f aca="true" t="shared" si="1" ref="O11:V11">SUM(O5,O10)</f>
        <v>0</v>
      </c>
      <c r="P11" s="60">
        <f t="shared" si="1"/>
        <v>0</v>
      </c>
      <c r="Q11" s="60">
        <f t="shared" si="1"/>
        <v>0</v>
      </c>
      <c r="R11" s="60">
        <f t="shared" si="1"/>
        <v>0</v>
      </c>
      <c r="S11" s="60">
        <f t="shared" si="1"/>
        <v>0</v>
      </c>
      <c r="T11" s="60">
        <f t="shared" si="1"/>
        <v>0</v>
      </c>
      <c r="U11" s="60">
        <f t="shared" si="1"/>
        <v>0</v>
      </c>
      <c r="V11" s="60">
        <f t="shared" si="1"/>
        <v>0</v>
      </c>
      <c r="W11" s="364"/>
      <c r="X11" s="365"/>
    </row>
    <row r="12" spans="2:24" ht="21.75" customHeight="1">
      <c r="B12" s="619" t="s">
        <v>39</v>
      </c>
      <c r="C12" s="667" t="s">
        <v>143</v>
      </c>
      <c r="D12" s="667" t="s">
        <v>38</v>
      </c>
      <c r="E12" s="6" t="s">
        <v>33</v>
      </c>
      <c r="F12" s="32" t="s">
        <v>47</v>
      </c>
      <c r="G12" s="59"/>
      <c r="H12" s="59"/>
      <c r="I12" s="59"/>
      <c r="J12" s="59"/>
      <c r="K12" s="59"/>
      <c r="L12" s="59"/>
      <c r="M12" s="59"/>
      <c r="N12" s="59"/>
      <c r="O12" s="59"/>
      <c r="P12" s="59"/>
      <c r="Q12" s="59"/>
      <c r="R12" s="59"/>
      <c r="S12" s="59"/>
      <c r="T12" s="59"/>
      <c r="U12" s="59"/>
      <c r="V12" s="59"/>
      <c r="W12" s="436" t="s">
        <v>177</v>
      </c>
      <c r="X12" s="361"/>
    </row>
    <row r="13" spans="2:24" ht="21.75" customHeight="1">
      <c r="B13" s="620"/>
      <c r="C13" s="668"/>
      <c r="D13" s="668"/>
      <c r="E13" s="8" t="s">
        <v>34</v>
      </c>
      <c r="F13" s="32" t="s">
        <v>48</v>
      </c>
      <c r="G13" s="59"/>
      <c r="H13" s="59"/>
      <c r="I13" s="59"/>
      <c r="J13" s="59"/>
      <c r="K13" s="59"/>
      <c r="L13" s="59"/>
      <c r="M13" s="59"/>
      <c r="N13" s="59"/>
      <c r="O13" s="59"/>
      <c r="P13" s="59"/>
      <c r="Q13" s="59"/>
      <c r="R13" s="59"/>
      <c r="S13" s="59"/>
      <c r="T13" s="59"/>
      <c r="U13" s="59"/>
      <c r="V13" s="59"/>
      <c r="W13" s="661"/>
      <c r="X13" s="662"/>
    </row>
    <row r="14" spans="2:24" ht="21.75" customHeight="1">
      <c r="B14" s="620"/>
      <c r="C14" s="668"/>
      <c r="D14" s="668"/>
      <c r="E14" s="8" t="s">
        <v>35</v>
      </c>
      <c r="F14" s="32" t="s">
        <v>49</v>
      </c>
      <c r="G14" s="59"/>
      <c r="H14" s="59"/>
      <c r="I14" s="59"/>
      <c r="J14" s="59"/>
      <c r="K14" s="59"/>
      <c r="L14" s="59"/>
      <c r="M14" s="59"/>
      <c r="N14" s="59"/>
      <c r="O14" s="59"/>
      <c r="P14" s="59"/>
      <c r="Q14" s="59"/>
      <c r="R14" s="59"/>
      <c r="S14" s="59"/>
      <c r="T14" s="59"/>
      <c r="U14" s="59"/>
      <c r="V14" s="59"/>
      <c r="W14" s="661"/>
      <c r="X14" s="662"/>
    </row>
    <row r="15" spans="2:24" ht="21.75" customHeight="1">
      <c r="B15" s="620"/>
      <c r="C15" s="668"/>
      <c r="D15" s="668"/>
      <c r="E15" s="8" t="s">
        <v>36</v>
      </c>
      <c r="F15" s="32" t="s">
        <v>50</v>
      </c>
      <c r="G15" s="59"/>
      <c r="H15" s="59"/>
      <c r="I15" s="59"/>
      <c r="J15" s="59"/>
      <c r="K15" s="59"/>
      <c r="L15" s="59"/>
      <c r="M15" s="59"/>
      <c r="N15" s="59"/>
      <c r="O15" s="59"/>
      <c r="P15" s="59"/>
      <c r="Q15" s="59"/>
      <c r="R15" s="59"/>
      <c r="S15" s="59"/>
      <c r="T15" s="59"/>
      <c r="U15" s="59"/>
      <c r="V15" s="59"/>
      <c r="W15" s="435" t="s">
        <v>178</v>
      </c>
      <c r="X15" s="363"/>
    </row>
    <row r="16" spans="2:24" ht="21.75" customHeight="1">
      <c r="B16" s="620"/>
      <c r="C16" s="668"/>
      <c r="D16" s="669" t="s">
        <v>51</v>
      </c>
      <c r="E16" s="630"/>
      <c r="F16" s="32" t="s">
        <v>59</v>
      </c>
      <c r="G16" s="60">
        <f>+G12-G13+G14+G15</f>
        <v>0</v>
      </c>
      <c r="H16" s="60">
        <f>+H12-H13+H14+H15</f>
        <v>0</v>
      </c>
      <c r="I16" s="60">
        <f aca="true" t="shared" si="2" ref="I16:N16">+I12-I13+I14+I15</f>
        <v>0</v>
      </c>
      <c r="J16" s="60">
        <f t="shared" si="2"/>
        <v>0</v>
      </c>
      <c r="K16" s="60">
        <f t="shared" si="2"/>
        <v>0</v>
      </c>
      <c r="L16" s="60">
        <f t="shared" si="2"/>
        <v>0</v>
      </c>
      <c r="M16" s="60">
        <f t="shared" si="2"/>
        <v>0</v>
      </c>
      <c r="N16" s="60">
        <f t="shared" si="2"/>
        <v>0</v>
      </c>
      <c r="O16" s="60">
        <f aca="true" t="shared" si="3" ref="O16:V16">+O12-O13+O14+O15</f>
        <v>0</v>
      </c>
      <c r="P16" s="60">
        <f t="shared" si="3"/>
        <v>0</v>
      </c>
      <c r="Q16" s="60">
        <f t="shared" si="3"/>
        <v>0</v>
      </c>
      <c r="R16" s="60">
        <f t="shared" si="3"/>
        <v>0</v>
      </c>
      <c r="S16" s="60">
        <f t="shared" si="3"/>
        <v>0</v>
      </c>
      <c r="T16" s="60">
        <f t="shared" si="3"/>
        <v>0</v>
      </c>
      <c r="U16" s="60">
        <f t="shared" si="3"/>
        <v>0</v>
      </c>
      <c r="V16" s="60">
        <f t="shared" si="3"/>
        <v>0</v>
      </c>
      <c r="W16" s="661"/>
      <c r="X16" s="662"/>
    </row>
    <row r="17" spans="2:24" ht="21.75" customHeight="1">
      <c r="B17" s="620"/>
      <c r="C17" s="668"/>
      <c r="D17" s="670" t="s">
        <v>37</v>
      </c>
      <c r="E17" s="39" t="s">
        <v>33</v>
      </c>
      <c r="F17" s="32" t="s">
        <v>52</v>
      </c>
      <c r="G17" s="59"/>
      <c r="H17" s="59"/>
      <c r="I17" s="59"/>
      <c r="J17" s="59"/>
      <c r="K17" s="59"/>
      <c r="L17" s="59"/>
      <c r="M17" s="59"/>
      <c r="N17" s="59"/>
      <c r="O17" s="59"/>
      <c r="P17" s="59"/>
      <c r="Q17" s="59"/>
      <c r="R17" s="59"/>
      <c r="S17" s="59"/>
      <c r="T17" s="59"/>
      <c r="U17" s="59"/>
      <c r="V17" s="59"/>
      <c r="W17" s="661"/>
      <c r="X17" s="662"/>
    </row>
    <row r="18" spans="2:24" ht="21.75" customHeight="1">
      <c r="B18" s="620"/>
      <c r="C18" s="668"/>
      <c r="D18" s="671"/>
      <c r="E18" s="40" t="s">
        <v>34</v>
      </c>
      <c r="F18" s="32" t="s">
        <v>53</v>
      </c>
      <c r="G18" s="59"/>
      <c r="H18" s="59"/>
      <c r="I18" s="59"/>
      <c r="J18" s="59"/>
      <c r="K18" s="59"/>
      <c r="L18" s="59"/>
      <c r="M18" s="59"/>
      <c r="N18" s="59"/>
      <c r="O18" s="59"/>
      <c r="P18" s="59"/>
      <c r="Q18" s="59"/>
      <c r="R18" s="59"/>
      <c r="S18" s="59"/>
      <c r="T18" s="59"/>
      <c r="U18" s="59"/>
      <c r="V18" s="59"/>
      <c r="W18" s="435" t="s">
        <v>176</v>
      </c>
      <c r="X18" s="363"/>
    </row>
    <row r="19" spans="2:24" ht="21.75" customHeight="1">
      <c r="B19" s="620"/>
      <c r="C19" s="668"/>
      <c r="D19" s="671"/>
      <c r="E19" s="40" t="s">
        <v>35</v>
      </c>
      <c r="F19" s="32" t="s">
        <v>54</v>
      </c>
      <c r="G19" s="59"/>
      <c r="H19" s="59"/>
      <c r="I19" s="59"/>
      <c r="J19" s="59"/>
      <c r="K19" s="59"/>
      <c r="L19" s="59"/>
      <c r="M19" s="59"/>
      <c r="N19" s="59"/>
      <c r="O19" s="59"/>
      <c r="P19" s="59"/>
      <c r="Q19" s="59"/>
      <c r="R19" s="59"/>
      <c r="S19" s="59"/>
      <c r="T19" s="59"/>
      <c r="U19" s="59"/>
      <c r="V19" s="59"/>
      <c r="W19" s="362"/>
      <c r="X19" s="363"/>
    </row>
    <row r="20" spans="2:24" ht="21.75" customHeight="1">
      <c r="B20" s="620"/>
      <c r="C20" s="668"/>
      <c r="D20" s="671"/>
      <c r="E20" s="40" t="s">
        <v>36</v>
      </c>
      <c r="F20" s="32" t="s">
        <v>55</v>
      </c>
      <c r="G20" s="59"/>
      <c r="H20" s="59"/>
      <c r="I20" s="59"/>
      <c r="J20" s="59"/>
      <c r="K20" s="59"/>
      <c r="L20" s="59"/>
      <c r="M20" s="59"/>
      <c r="N20" s="59"/>
      <c r="O20" s="59"/>
      <c r="P20" s="59"/>
      <c r="Q20" s="59"/>
      <c r="R20" s="59"/>
      <c r="S20" s="59"/>
      <c r="T20" s="59"/>
      <c r="U20" s="59"/>
      <c r="V20" s="59"/>
      <c r="W20" s="362"/>
      <c r="X20" s="363"/>
    </row>
    <row r="21" spans="2:24" ht="21.75" customHeight="1">
      <c r="B21" s="620"/>
      <c r="C21" s="668"/>
      <c r="D21" s="678" t="s">
        <v>56</v>
      </c>
      <c r="E21" s="644"/>
      <c r="F21" s="32" t="s">
        <v>60</v>
      </c>
      <c r="G21" s="60">
        <f>+G17-G18+G19+G20</f>
        <v>0</v>
      </c>
      <c r="H21" s="60">
        <f>+H17-H18+H19+H20</f>
        <v>0</v>
      </c>
      <c r="I21" s="60">
        <f aca="true" t="shared" si="4" ref="I21:N21">+I17-I18+I19+I20</f>
        <v>0</v>
      </c>
      <c r="J21" s="60">
        <f t="shared" si="4"/>
        <v>0</v>
      </c>
      <c r="K21" s="60">
        <f t="shared" si="4"/>
        <v>0</v>
      </c>
      <c r="L21" s="60">
        <f t="shared" si="4"/>
        <v>0</v>
      </c>
      <c r="M21" s="60">
        <f t="shared" si="4"/>
        <v>0</v>
      </c>
      <c r="N21" s="60">
        <f t="shared" si="4"/>
        <v>0</v>
      </c>
      <c r="O21" s="60">
        <f aca="true" t="shared" si="5" ref="O21:V21">+O17-O18+O19+O20</f>
        <v>0</v>
      </c>
      <c r="P21" s="60">
        <f t="shared" si="5"/>
        <v>0</v>
      </c>
      <c r="Q21" s="60">
        <f t="shared" si="5"/>
        <v>0</v>
      </c>
      <c r="R21" s="60">
        <f t="shared" si="5"/>
        <v>0</v>
      </c>
      <c r="S21" s="60">
        <f t="shared" si="5"/>
        <v>0</v>
      </c>
      <c r="T21" s="60">
        <f t="shared" si="5"/>
        <v>0</v>
      </c>
      <c r="U21" s="60">
        <f t="shared" si="5"/>
        <v>0</v>
      </c>
      <c r="V21" s="60">
        <f t="shared" si="5"/>
        <v>0</v>
      </c>
      <c r="W21" s="359"/>
      <c r="X21" s="363"/>
    </row>
    <row r="22" spans="2:24" ht="21.75" customHeight="1">
      <c r="B22" s="620"/>
      <c r="C22" s="668"/>
      <c r="D22" s="615" t="s">
        <v>193</v>
      </c>
      <c r="E22" s="664"/>
      <c r="F22" s="32"/>
      <c r="G22" s="59"/>
      <c r="H22" s="59"/>
      <c r="I22" s="59"/>
      <c r="J22" s="59"/>
      <c r="K22" s="59"/>
      <c r="L22" s="59"/>
      <c r="M22" s="59"/>
      <c r="N22" s="59"/>
      <c r="O22" s="59"/>
      <c r="P22" s="59"/>
      <c r="Q22" s="59"/>
      <c r="R22" s="59"/>
      <c r="S22" s="59"/>
      <c r="T22" s="59"/>
      <c r="U22" s="59"/>
      <c r="V22" s="59"/>
      <c r="W22" s="362"/>
      <c r="X22" s="363"/>
    </row>
    <row r="23" spans="2:24" ht="21.75" customHeight="1">
      <c r="B23" s="620"/>
      <c r="C23" s="668"/>
      <c r="D23" s="615" t="s">
        <v>500</v>
      </c>
      <c r="E23" s="664"/>
      <c r="F23" s="32"/>
      <c r="G23" s="59"/>
      <c r="H23" s="59"/>
      <c r="I23" s="59"/>
      <c r="J23" s="59"/>
      <c r="K23" s="59"/>
      <c r="L23" s="59"/>
      <c r="M23" s="59"/>
      <c r="N23" s="59"/>
      <c r="O23" s="59"/>
      <c r="P23" s="59"/>
      <c r="Q23" s="59"/>
      <c r="R23" s="59"/>
      <c r="S23" s="59"/>
      <c r="T23" s="59"/>
      <c r="U23" s="59"/>
      <c r="V23" s="59"/>
      <c r="W23" s="362"/>
      <c r="X23" s="363"/>
    </row>
    <row r="24" spans="2:24" ht="21.75" customHeight="1">
      <c r="B24" s="620"/>
      <c r="C24" s="668"/>
      <c r="D24" s="615" t="s">
        <v>172</v>
      </c>
      <c r="E24" s="664"/>
      <c r="F24" s="32" t="s">
        <v>168</v>
      </c>
      <c r="G24" s="59"/>
      <c r="H24" s="59"/>
      <c r="I24" s="59"/>
      <c r="J24" s="59"/>
      <c r="K24" s="59"/>
      <c r="L24" s="59"/>
      <c r="M24" s="59"/>
      <c r="N24" s="59"/>
      <c r="O24" s="59"/>
      <c r="P24" s="59"/>
      <c r="Q24" s="59"/>
      <c r="R24" s="59"/>
      <c r="S24" s="59"/>
      <c r="T24" s="59"/>
      <c r="U24" s="59"/>
      <c r="V24" s="59"/>
      <c r="W24" s="362"/>
      <c r="X24" s="363"/>
    </row>
    <row r="25" spans="2:24" ht="21.75" customHeight="1">
      <c r="B25" s="620"/>
      <c r="C25" s="672"/>
      <c r="D25" s="12" t="s">
        <v>4</v>
      </c>
      <c r="E25" s="6" t="s">
        <v>169</v>
      </c>
      <c r="F25" s="32" t="s">
        <v>58</v>
      </c>
      <c r="G25" s="60">
        <f aca="true" t="shared" si="6" ref="G25:V25">SUM(G16,G21,G24)</f>
        <v>0</v>
      </c>
      <c r="H25" s="60">
        <f t="shared" si="6"/>
        <v>0</v>
      </c>
      <c r="I25" s="60">
        <f t="shared" si="6"/>
        <v>0</v>
      </c>
      <c r="J25" s="60">
        <f t="shared" si="6"/>
        <v>0</v>
      </c>
      <c r="K25" s="60">
        <f t="shared" si="6"/>
        <v>0</v>
      </c>
      <c r="L25" s="60">
        <f t="shared" si="6"/>
        <v>0</v>
      </c>
      <c r="M25" s="60">
        <f t="shared" si="6"/>
        <v>0</v>
      </c>
      <c r="N25" s="60">
        <f t="shared" si="6"/>
        <v>0</v>
      </c>
      <c r="O25" s="60">
        <f t="shared" si="6"/>
        <v>0</v>
      </c>
      <c r="P25" s="60">
        <f t="shared" si="6"/>
        <v>0</v>
      </c>
      <c r="Q25" s="60">
        <f t="shared" si="6"/>
        <v>0</v>
      </c>
      <c r="R25" s="60">
        <f t="shared" si="6"/>
        <v>0</v>
      </c>
      <c r="S25" s="60">
        <f t="shared" si="6"/>
        <v>0</v>
      </c>
      <c r="T25" s="60">
        <f t="shared" si="6"/>
        <v>0</v>
      </c>
      <c r="U25" s="60">
        <f t="shared" si="6"/>
        <v>0</v>
      </c>
      <c r="V25" s="60">
        <f t="shared" si="6"/>
        <v>0</v>
      </c>
      <c r="W25" s="362"/>
      <c r="X25" s="363"/>
    </row>
    <row r="26" spans="2:24" ht="21.75" customHeight="1">
      <c r="B26" s="620"/>
      <c r="C26" s="615" t="s">
        <v>140</v>
      </c>
      <c r="D26" s="623"/>
      <c r="E26" s="664"/>
      <c r="F26" s="32" t="s">
        <v>61</v>
      </c>
      <c r="G26" s="59"/>
      <c r="H26" s="59"/>
      <c r="I26" s="59"/>
      <c r="J26" s="59"/>
      <c r="K26" s="59"/>
      <c r="L26" s="59"/>
      <c r="M26" s="59"/>
      <c r="N26" s="59"/>
      <c r="O26" s="59"/>
      <c r="P26" s="59"/>
      <c r="Q26" s="59"/>
      <c r="R26" s="59"/>
      <c r="S26" s="59"/>
      <c r="T26" s="59"/>
      <c r="U26" s="59"/>
      <c r="V26" s="59"/>
      <c r="W26" s="436" t="s">
        <v>141</v>
      </c>
      <c r="X26" s="361"/>
    </row>
    <row r="27" spans="2:24" ht="21.75" customHeight="1">
      <c r="B27" s="663"/>
      <c r="C27" s="12" t="s">
        <v>2</v>
      </c>
      <c r="D27" s="38"/>
      <c r="E27" s="6" t="s">
        <v>181</v>
      </c>
      <c r="F27" s="32"/>
      <c r="G27" s="60">
        <f aca="true" t="shared" si="7" ref="G27:N27">SUM(G25:G26)</f>
        <v>0</v>
      </c>
      <c r="H27" s="60">
        <f t="shared" si="7"/>
        <v>0</v>
      </c>
      <c r="I27" s="60">
        <f t="shared" si="7"/>
        <v>0</v>
      </c>
      <c r="J27" s="60">
        <f t="shared" si="7"/>
        <v>0</v>
      </c>
      <c r="K27" s="60">
        <f t="shared" si="7"/>
        <v>0</v>
      </c>
      <c r="L27" s="60">
        <f t="shared" si="7"/>
        <v>0</v>
      </c>
      <c r="M27" s="60">
        <f t="shared" si="7"/>
        <v>0</v>
      </c>
      <c r="N27" s="60">
        <f t="shared" si="7"/>
        <v>0</v>
      </c>
      <c r="O27" s="60">
        <f aca="true" t="shared" si="8" ref="O27:V27">SUM(O25:O26)</f>
        <v>0</v>
      </c>
      <c r="P27" s="60">
        <f t="shared" si="8"/>
        <v>0</v>
      </c>
      <c r="Q27" s="60">
        <f t="shared" si="8"/>
        <v>0</v>
      </c>
      <c r="R27" s="60">
        <f t="shared" si="8"/>
        <v>0</v>
      </c>
      <c r="S27" s="60">
        <f t="shared" si="8"/>
        <v>0</v>
      </c>
      <c r="T27" s="60">
        <f t="shared" si="8"/>
        <v>0</v>
      </c>
      <c r="U27" s="60">
        <f t="shared" si="8"/>
        <v>0</v>
      </c>
      <c r="V27" s="60">
        <f t="shared" si="8"/>
        <v>0</v>
      </c>
      <c r="W27" s="364"/>
      <c r="X27" s="365"/>
    </row>
    <row r="28" spans="2:24" ht="21.75" customHeight="1">
      <c r="B28" s="619" t="s">
        <v>86</v>
      </c>
      <c r="C28" s="615" t="s">
        <v>167</v>
      </c>
      <c r="D28" s="623"/>
      <c r="E28" s="664"/>
      <c r="F28" s="31"/>
      <c r="G28" s="61">
        <f aca="true" t="shared" si="9" ref="G28:V28">+G5-G25</f>
        <v>0</v>
      </c>
      <c r="H28" s="61">
        <f t="shared" si="9"/>
        <v>0</v>
      </c>
      <c r="I28" s="61">
        <f t="shared" si="9"/>
        <v>0</v>
      </c>
      <c r="J28" s="61">
        <f t="shared" si="9"/>
        <v>0</v>
      </c>
      <c r="K28" s="61">
        <f t="shared" si="9"/>
        <v>0</v>
      </c>
      <c r="L28" s="61">
        <f t="shared" si="9"/>
        <v>0</v>
      </c>
      <c r="M28" s="61">
        <f t="shared" si="9"/>
        <v>0</v>
      </c>
      <c r="N28" s="61">
        <f t="shared" si="9"/>
        <v>0</v>
      </c>
      <c r="O28" s="61">
        <f t="shared" si="9"/>
        <v>0</v>
      </c>
      <c r="P28" s="61">
        <f t="shared" si="9"/>
        <v>0</v>
      </c>
      <c r="Q28" s="61">
        <f t="shared" si="9"/>
        <v>0</v>
      </c>
      <c r="R28" s="61">
        <f t="shared" si="9"/>
        <v>0</v>
      </c>
      <c r="S28" s="61">
        <f t="shared" si="9"/>
        <v>0</v>
      </c>
      <c r="T28" s="61">
        <f t="shared" si="9"/>
        <v>0</v>
      </c>
      <c r="U28" s="61">
        <f t="shared" si="9"/>
        <v>0</v>
      </c>
      <c r="V28" s="61">
        <f t="shared" si="9"/>
        <v>0</v>
      </c>
      <c r="W28" s="366"/>
      <c r="X28" s="361"/>
    </row>
    <row r="29" spans="2:24" ht="21.75" customHeight="1">
      <c r="B29" s="620"/>
      <c r="C29" s="615" t="s">
        <v>147</v>
      </c>
      <c r="D29" s="623"/>
      <c r="E29" s="664"/>
      <c r="F29" s="32"/>
      <c r="G29" s="60">
        <f>+G10-G26</f>
        <v>0</v>
      </c>
      <c r="H29" s="60">
        <f>+H10-H26</f>
        <v>0</v>
      </c>
      <c r="I29" s="60">
        <f>+I10-I26</f>
        <v>0</v>
      </c>
      <c r="J29" s="60">
        <f>+J10-J26</f>
        <v>0</v>
      </c>
      <c r="K29" s="60"/>
      <c r="L29" s="60"/>
      <c r="M29" s="60">
        <f aca="true" t="shared" si="10" ref="M29:V29">+M10-M26</f>
        <v>0</v>
      </c>
      <c r="N29" s="60">
        <f t="shared" si="10"/>
        <v>0</v>
      </c>
      <c r="O29" s="60">
        <f t="shared" si="10"/>
        <v>0</v>
      </c>
      <c r="P29" s="60">
        <f t="shared" si="10"/>
        <v>0</v>
      </c>
      <c r="Q29" s="60">
        <f t="shared" si="10"/>
        <v>0</v>
      </c>
      <c r="R29" s="60">
        <f t="shared" si="10"/>
        <v>0</v>
      </c>
      <c r="S29" s="60">
        <f t="shared" si="10"/>
        <v>0</v>
      </c>
      <c r="T29" s="60">
        <f t="shared" si="10"/>
        <v>0</v>
      </c>
      <c r="U29" s="60">
        <f t="shared" si="10"/>
        <v>0</v>
      </c>
      <c r="V29" s="60">
        <f t="shared" si="10"/>
        <v>0</v>
      </c>
      <c r="W29" s="362"/>
      <c r="X29" s="363"/>
    </row>
    <row r="30" spans="2:24" ht="21.75" customHeight="1">
      <c r="B30" s="663"/>
      <c r="C30" s="12" t="s">
        <v>5</v>
      </c>
      <c r="D30" s="38"/>
      <c r="E30" s="6"/>
      <c r="F30" s="32" t="s">
        <v>62</v>
      </c>
      <c r="G30" s="60">
        <f aca="true" t="shared" si="11" ref="G30:N30">SUM(G28:G29)</f>
        <v>0</v>
      </c>
      <c r="H30" s="60">
        <f t="shared" si="11"/>
        <v>0</v>
      </c>
      <c r="I30" s="60">
        <f t="shared" si="11"/>
        <v>0</v>
      </c>
      <c r="J30" s="60">
        <f t="shared" si="11"/>
        <v>0</v>
      </c>
      <c r="K30" s="60">
        <f t="shared" si="11"/>
        <v>0</v>
      </c>
      <c r="L30" s="60">
        <f t="shared" si="11"/>
        <v>0</v>
      </c>
      <c r="M30" s="60">
        <f t="shared" si="11"/>
        <v>0</v>
      </c>
      <c r="N30" s="60">
        <f t="shared" si="11"/>
        <v>0</v>
      </c>
      <c r="O30" s="60">
        <f aca="true" t="shared" si="12" ref="O30:V30">SUM(O28:O29)</f>
        <v>0</v>
      </c>
      <c r="P30" s="60">
        <f t="shared" si="12"/>
        <v>0</v>
      </c>
      <c r="Q30" s="60">
        <f t="shared" si="12"/>
        <v>0</v>
      </c>
      <c r="R30" s="60">
        <f t="shared" si="12"/>
        <v>0</v>
      </c>
      <c r="S30" s="60">
        <f t="shared" si="12"/>
        <v>0</v>
      </c>
      <c r="T30" s="60">
        <f t="shared" si="12"/>
        <v>0</v>
      </c>
      <c r="U30" s="60">
        <f t="shared" si="12"/>
        <v>0</v>
      </c>
      <c r="V30" s="60">
        <f t="shared" si="12"/>
        <v>0</v>
      </c>
      <c r="W30" s="364"/>
      <c r="X30" s="365"/>
    </row>
    <row r="31" spans="2:24" ht="21.75" customHeight="1">
      <c r="B31" s="619" t="s">
        <v>87</v>
      </c>
      <c r="C31" s="615" t="s">
        <v>16</v>
      </c>
      <c r="D31" s="623"/>
      <c r="E31" s="664"/>
      <c r="F31" s="31" t="s">
        <v>155</v>
      </c>
      <c r="G31" s="59"/>
      <c r="H31" s="59"/>
      <c r="I31" s="59"/>
      <c r="J31" s="59"/>
      <c r="K31" s="59"/>
      <c r="L31" s="59"/>
      <c r="M31" s="59"/>
      <c r="N31" s="59"/>
      <c r="O31" s="59"/>
      <c r="P31" s="59"/>
      <c r="Q31" s="59"/>
      <c r="R31" s="59"/>
      <c r="S31" s="59"/>
      <c r="T31" s="59"/>
      <c r="U31" s="59"/>
      <c r="V31" s="59"/>
      <c r="W31" s="435" t="s">
        <v>142</v>
      </c>
      <c r="X31" s="363"/>
    </row>
    <row r="32" spans="2:24" ht="21.75" customHeight="1">
      <c r="B32" s="620"/>
      <c r="C32" s="615" t="s">
        <v>17</v>
      </c>
      <c r="D32" s="623"/>
      <c r="E32" s="664"/>
      <c r="F32" s="32" t="s">
        <v>156</v>
      </c>
      <c r="G32" s="59"/>
      <c r="H32" s="59"/>
      <c r="I32" s="59"/>
      <c r="J32" s="59"/>
      <c r="K32" s="59"/>
      <c r="L32" s="59"/>
      <c r="M32" s="59"/>
      <c r="N32" s="59"/>
      <c r="O32" s="59"/>
      <c r="P32" s="59"/>
      <c r="Q32" s="59"/>
      <c r="R32" s="59"/>
      <c r="S32" s="59"/>
      <c r="T32" s="59"/>
      <c r="U32" s="59"/>
      <c r="V32" s="59"/>
      <c r="W32" s="367"/>
      <c r="X32" s="368"/>
    </row>
    <row r="33" spans="2:24" ht="21.75" customHeight="1">
      <c r="B33" s="663"/>
      <c r="C33" s="615" t="s">
        <v>154</v>
      </c>
      <c r="D33" s="623"/>
      <c r="E33" s="6" t="s">
        <v>157</v>
      </c>
      <c r="F33" s="32" t="s">
        <v>63</v>
      </c>
      <c r="G33" s="60">
        <f>+G31-G32</f>
        <v>0</v>
      </c>
      <c r="H33" s="60">
        <f>+H31-H32</f>
        <v>0</v>
      </c>
      <c r="I33" s="60">
        <f aca="true" t="shared" si="13" ref="I33:N33">+I31-I32</f>
        <v>0</v>
      </c>
      <c r="J33" s="60">
        <f t="shared" si="13"/>
        <v>0</v>
      </c>
      <c r="K33" s="60">
        <f t="shared" si="13"/>
        <v>0</v>
      </c>
      <c r="L33" s="60">
        <f t="shared" si="13"/>
        <v>0</v>
      </c>
      <c r="M33" s="60">
        <f t="shared" si="13"/>
        <v>0</v>
      </c>
      <c r="N33" s="60">
        <f t="shared" si="13"/>
        <v>0</v>
      </c>
      <c r="O33" s="60">
        <f aca="true" t="shared" si="14" ref="O33:V33">+O31-O32</f>
        <v>0</v>
      </c>
      <c r="P33" s="60">
        <f t="shared" si="14"/>
        <v>0</v>
      </c>
      <c r="Q33" s="60">
        <f t="shared" si="14"/>
        <v>0</v>
      </c>
      <c r="R33" s="60">
        <f t="shared" si="14"/>
        <v>0</v>
      </c>
      <c r="S33" s="60">
        <f t="shared" si="14"/>
        <v>0</v>
      </c>
      <c r="T33" s="60">
        <f t="shared" si="14"/>
        <v>0</v>
      </c>
      <c r="U33" s="60">
        <f t="shared" si="14"/>
        <v>0</v>
      </c>
      <c r="V33" s="60">
        <f t="shared" si="14"/>
        <v>0</v>
      </c>
      <c r="W33" s="369"/>
      <c r="X33" s="370"/>
    </row>
    <row r="34" spans="2:24" ht="21.75" customHeight="1">
      <c r="B34" s="675" t="s">
        <v>93</v>
      </c>
      <c r="C34" s="676"/>
      <c r="D34" s="676"/>
      <c r="E34" s="677"/>
      <c r="F34" s="32" t="s">
        <v>64</v>
      </c>
      <c r="G34" s="59"/>
      <c r="H34" s="59"/>
      <c r="I34" s="59"/>
      <c r="J34" s="59"/>
      <c r="K34" s="59"/>
      <c r="L34" s="59"/>
      <c r="M34" s="59"/>
      <c r="N34" s="59"/>
      <c r="O34" s="59"/>
      <c r="P34" s="59"/>
      <c r="Q34" s="59"/>
      <c r="R34" s="59"/>
      <c r="S34" s="59"/>
      <c r="T34" s="59"/>
      <c r="U34" s="59"/>
      <c r="V34" s="59"/>
      <c r="W34" s="367"/>
      <c r="X34" s="368"/>
    </row>
    <row r="35" spans="2:24" ht="21.75" customHeight="1">
      <c r="B35" s="622" t="s">
        <v>18</v>
      </c>
      <c r="C35" s="623"/>
      <c r="D35" s="623"/>
      <c r="E35" s="6" t="s">
        <v>90</v>
      </c>
      <c r="F35" s="32" t="s">
        <v>65</v>
      </c>
      <c r="G35" s="60">
        <f>+G30+G33+G34</f>
        <v>0</v>
      </c>
      <c r="H35" s="60">
        <f>+H30+H33+H34</f>
        <v>0</v>
      </c>
      <c r="I35" s="60">
        <f aca="true" t="shared" si="15" ref="I35:N35">+I30+I33+I34</f>
        <v>0</v>
      </c>
      <c r="J35" s="60">
        <f t="shared" si="15"/>
        <v>0</v>
      </c>
      <c r="K35" s="60">
        <f t="shared" si="15"/>
        <v>0</v>
      </c>
      <c r="L35" s="60">
        <f t="shared" si="15"/>
        <v>0</v>
      </c>
      <c r="M35" s="60">
        <f t="shared" si="15"/>
        <v>0</v>
      </c>
      <c r="N35" s="60">
        <f t="shared" si="15"/>
        <v>0</v>
      </c>
      <c r="O35" s="60">
        <f aca="true" t="shared" si="16" ref="O35:V35">+O30+O33+O34</f>
        <v>0</v>
      </c>
      <c r="P35" s="60">
        <f t="shared" si="16"/>
        <v>0</v>
      </c>
      <c r="Q35" s="60">
        <f t="shared" si="16"/>
        <v>0</v>
      </c>
      <c r="R35" s="60">
        <f t="shared" si="16"/>
        <v>0</v>
      </c>
      <c r="S35" s="60">
        <f t="shared" si="16"/>
        <v>0</v>
      </c>
      <c r="T35" s="60">
        <f t="shared" si="16"/>
        <v>0</v>
      </c>
      <c r="U35" s="60">
        <f t="shared" si="16"/>
        <v>0</v>
      </c>
      <c r="V35" s="60">
        <f t="shared" si="16"/>
        <v>0</v>
      </c>
      <c r="W35" s="367"/>
      <c r="X35" s="368"/>
    </row>
    <row r="36" spans="2:24" ht="21.75" customHeight="1">
      <c r="B36" s="622" t="s">
        <v>92</v>
      </c>
      <c r="C36" s="623"/>
      <c r="D36" s="623"/>
      <c r="E36" s="664"/>
      <c r="F36" s="32" t="s">
        <v>88</v>
      </c>
      <c r="G36" s="59"/>
      <c r="H36" s="59"/>
      <c r="I36" s="59"/>
      <c r="J36" s="59"/>
      <c r="K36" s="59"/>
      <c r="L36" s="59"/>
      <c r="M36" s="59"/>
      <c r="N36" s="59"/>
      <c r="O36" s="59"/>
      <c r="P36" s="59"/>
      <c r="Q36" s="59"/>
      <c r="R36" s="59"/>
      <c r="S36" s="59"/>
      <c r="T36" s="59"/>
      <c r="U36" s="59"/>
      <c r="V36" s="59"/>
      <c r="W36" s="367"/>
      <c r="X36" s="368"/>
    </row>
    <row r="37" spans="2:24" ht="21.75" customHeight="1">
      <c r="B37" s="622" t="s">
        <v>19</v>
      </c>
      <c r="C37" s="623"/>
      <c r="D37" s="623"/>
      <c r="E37" s="6" t="s">
        <v>91</v>
      </c>
      <c r="F37" s="32" t="s">
        <v>89</v>
      </c>
      <c r="G37" s="62">
        <f>+G35-G36</f>
        <v>0</v>
      </c>
      <c r="H37" s="62">
        <f>+H35-H36</f>
        <v>0</v>
      </c>
      <c r="I37" s="62">
        <f aca="true" t="shared" si="17" ref="I37:N37">+I35-I36</f>
        <v>0</v>
      </c>
      <c r="J37" s="62">
        <f t="shared" si="17"/>
        <v>0</v>
      </c>
      <c r="K37" s="62">
        <f t="shared" si="17"/>
        <v>0</v>
      </c>
      <c r="L37" s="62">
        <f t="shared" si="17"/>
        <v>0</v>
      </c>
      <c r="M37" s="62">
        <f t="shared" si="17"/>
        <v>0</v>
      </c>
      <c r="N37" s="62">
        <f t="shared" si="17"/>
        <v>0</v>
      </c>
      <c r="O37" s="62">
        <f aca="true" t="shared" si="18" ref="O37:V37">+O35-O36</f>
        <v>0</v>
      </c>
      <c r="P37" s="62">
        <f t="shared" si="18"/>
        <v>0</v>
      </c>
      <c r="Q37" s="62">
        <f t="shared" si="18"/>
        <v>0</v>
      </c>
      <c r="R37" s="62">
        <f t="shared" si="18"/>
        <v>0</v>
      </c>
      <c r="S37" s="62">
        <f t="shared" si="18"/>
        <v>0</v>
      </c>
      <c r="T37" s="62">
        <f t="shared" si="18"/>
        <v>0</v>
      </c>
      <c r="U37" s="62">
        <f t="shared" si="18"/>
        <v>0</v>
      </c>
      <c r="V37" s="62">
        <f t="shared" si="18"/>
        <v>0</v>
      </c>
      <c r="W37" s="367"/>
      <c r="X37" s="368"/>
    </row>
    <row r="38" spans="2:24" ht="21.75" customHeight="1">
      <c r="B38" s="622" t="s">
        <v>20</v>
      </c>
      <c r="C38" s="623"/>
      <c r="D38" s="623"/>
      <c r="E38" s="6"/>
      <c r="F38" s="32" t="s">
        <v>66</v>
      </c>
      <c r="G38" s="60">
        <f>+'生活改善の計画'!F27</f>
        <v>0</v>
      </c>
      <c r="H38" s="60">
        <f>+'生活改善の計画'!G27</f>
        <v>0</v>
      </c>
      <c r="I38" s="60">
        <f>+'生活改善の計画'!H27</f>
        <v>0</v>
      </c>
      <c r="J38" s="60">
        <f>+'生活改善の計画'!I27</f>
        <v>0</v>
      </c>
      <c r="K38" s="60">
        <f>+'生活改善の計画'!J27</f>
        <v>0</v>
      </c>
      <c r="L38" s="60">
        <f>+'生活改善の計画'!K27</f>
        <v>0</v>
      </c>
      <c r="M38" s="60">
        <f>+'生活改善の計画'!L27</f>
        <v>0</v>
      </c>
      <c r="N38" s="60">
        <f>+'生活改善の計画'!M27</f>
        <v>0</v>
      </c>
      <c r="O38" s="60">
        <f>+'生活改善の計画'!N27</f>
        <v>0</v>
      </c>
      <c r="P38" s="60">
        <f>+'生活改善の計画'!O27</f>
        <v>0</v>
      </c>
      <c r="Q38" s="60">
        <f>+'生活改善の計画'!P27</f>
        <v>0</v>
      </c>
      <c r="R38" s="60">
        <f>+'生活改善の計画'!Q27</f>
        <v>0</v>
      </c>
      <c r="S38" s="60">
        <f>+'生活改善の計画'!R27</f>
        <v>0</v>
      </c>
      <c r="T38" s="60">
        <f>+'生活改善の計画'!S27</f>
        <v>0</v>
      </c>
      <c r="U38" s="60">
        <f>+'生活改善の計画'!T27</f>
        <v>0</v>
      </c>
      <c r="V38" s="60">
        <f>+'生活改善の計画'!U27</f>
        <v>0</v>
      </c>
      <c r="W38" s="367"/>
      <c r="X38" s="368"/>
    </row>
    <row r="39" spans="2:24" ht="21.75" customHeight="1">
      <c r="B39" s="622" t="s">
        <v>21</v>
      </c>
      <c r="C39" s="623"/>
      <c r="D39" s="623"/>
      <c r="E39" s="6" t="s">
        <v>68</v>
      </c>
      <c r="F39" s="32" t="s">
        <v>67</v>
      </c>
      <c r="G39" s="62">
        <f>+G37-G38</f>
        <v>0</v>
      </c>
      <c r="H39" s="62">
        <f>+H37-H38</f>
        <v>0</v>
      </c>
      <c r="I39" s="62">
        <f aca="true" t="shared" si="19" ref="I39:N39">+I37-I38</f>
        <v>0</v>
      </c>
      <c r="J39" s="62">
        <f t="shared" si="19"/>
        <v>0</v>
      </c>
      <c r="K39" s="62">
        <f t="shared" si="19"/>
        <v>0</v>
      </c>
      <c r="L39" s="62">
        <f t="shared" si="19"/>
        <v>0</v>
      </c>
      <c r="M39" s="62">
        <f t="shared" si="19"/>
        <v>0</v>
      </c>
      <c r="N39" s="62">
        <f t="shared" si="19"/>
        <v>0</v>
      </c>
      <c r="O39" s="62">
        <f aca="true" t="shared" si="20" ref="O39:V39">+O37-O38</f>
        <v>0</v>
      </c>
      <c r="P39" s="62">
        <f t="shared" si="20"/>
        <v>0</v>
      </c>
      <c r="Q39" s="62">
        <f t="shared" si="20"/>
        <v>0</v>
      </c>
      <c r="R39" s="62">
        <f t="shared" si="20"/>
        <v>0</v>
      </c>
      <c r="S39" s="62">
        <f t="shared" si="20"/>
        <v>0</v>
      </c>
      <c r="T39" s="62">
        <f t="shared" si="20"/>
        <v>0</v>
      </c>
      <c r="U39" s="62">
        <f t="shared" si="20"/>
        <v>0</v>
      </c>
      <c r="V39" s="62">
        <f t="shared" si="20"/>
        <v>0</v>
      </c>
      <c r="W39" s="665"/>
      <c r="X39" s="666"/>
    </row>
    <row r="40" spans="2:24" ht="21.75" customHeight="1">
      <c r="B40" s="622" t="s">
        <v>173</v>
      </c>
      <c r="C40" s="623"/>
      <c r="D40" s="623"/>
      <c r="E40" s="664"/>
      <c r="F40" s="32" t="s">
        <v>81</v>
      </c>
      <c r="G40" s="63"/>
      <c r="H40" s="63"/>
      <c r="I40" s="63"/>
      <c r="J40" s="63"/>
      <c r="K40" s="63"/>
      <c r="L40" s="63"/>
      <c r="M40" s="63"/>
      <c r="N40" s="63"/>
      <c r="O40" s="63"/>
      <c r="P40" s="63"/>
      <c r="Q40" s="63"/>
      <c r="R40" s="63"/>
      <c r="S40" s="63"/>
      <c r="T40" s="63"/>
      <c r="U40" s="63"/>
      <c r="V40" s="63"/>
      <c r="W40" s="367"/>
      <c r="X40" s="368"/>
    </row>
    <row r="41" spans="2:24" ht="21.75" customHeight="1">
      <c r="B41" s="622" t="s">
        <v>174</v>
      </c>
      <c r="C41" s="623"/>
      <c r="D41" s="623"/>
      <c r="E41" s="664"/>
      <c r="F41" s="32" t="s">
        <v>82</v>
      </c>
      <c r="G41" s="59"/>
      <c r="H41" s="59"/>
      <c r="I41" s="59"/>
      <c r="J41" s="59"/>
      <c r="K41" s="59"/>
      <c r="L41" s="59"/>
      <c r="M41" s="59"/>
      <c r="N41" s="59"/>
      <c r="O41" s="59"/>
      <c r="P41" s="59"/>
      <c r="Q41" s="59"/>
      <c r="R41" s="59"/>
      <c r="S41" s="59"/>
      <c r="T41" s="59"/>
      <c r="U41" s="59"/>
      <c r="V41" s="59"/>
      <c r="W41" s="367"/>
      <c r="X41" s="368"/>
    </row>
    <row r="42" spans="2:24" ht="21.75" customHeight="1">
      <c r="B42" s="622" t="s">
        <v>502</v>
      </c>
      <c r="C42" s="623"/>
      <c r="D42" s="623"/>
      <c r="E42" s="664"/>
      <c r="F42" s="32" t="s">
        <v>83</v>
      </c>
      <c r="G42" s="59"/>
      <c r="H42" s="59"/>
      <c r="I42" s="59"/>
      <c r="J42" s="59"/>
      <c r="K42" s="59"/>
      <c r="L42" s="59"/>
      <c r="M42" s="59"/>
      <c r="N42" s="59"/>
      <c r="O42" s="59"/>
      <c r="P42" s="59"/>
      <c r="Q42" s="59"/>
      <c r="R42" s="59"/>
      <c r="S42" s="59"/>
      <c r="T42" s="59"/>
      <c r="U42" s="59"/>
      <c r="V42" s="59"/>
      <c r="W42" s="435" t="s">
        <v>452</v>
      </c>
      <c r="X42" s="368"/>
    </row>
    <row r="43" spans="2:24" ht="21.75" customHeight="1" thickBot="1">
      <c r="B43" s="673" t="s">
        <v>22</v>
      </c>
      <c r="C43" s="674"/>
      <c r="D43" s="674"/>
      <c r="E43" s="278" t="s">
        <v>472</v>
      </c>
      <c r="F43" s="279"/>
      <c r="G43" s="280">
        <f>+G39-G40+G41+G42</f>
        <v>0</v>
      </c>
      <c r="H43" s="280">
        <f aca="true" t="shared" si="21" ref="H43:V43">+H39-H40+H41+H42</f>
        <v>0</v>
      </c>
      <c r="I43" s="280">
        <f t="shared" si="21"/>
        <v>0</v>
      </c>
      <c r="J43" s="280">
        <f t="shared" si="21"/>
        <v>0</v>
      </c>
      <c r="K43" s="280">
        <f t="shared" si="21"/>
        <v>0</v>
      </c>
      <c r="L43" s="280">
        <f t="shared" si="21"/>
        <v>0</v>
      </c>
      <c r="M43" s="280">
        <f t="shared" si="21"/>
        <v>0</v>
      </c>
      <c r="N43" s="280">
        <f t="shared" si="21"/>
        <v>0</v>
      </c>
      <c r="O43" s="280">
        <f t="shared" si="21"/>
        <v>0</v>
      </c>
      <c r="P43" s="280">
        <f t="shared" si="21"/>
        <v>0</v>
      </c>
      <c r="Q43" s="280">
        <f t="shared" si="21"/>
        <v>0</v>
      </c>
      <c r="R43" s="280">
        <f t="shared" si="21"/>
        <v>0</v>
      </c>
      <c r="S43" s="280">
        <f t="shared" si="21"/>
        <v>0</v>
      </c>
      <c r="T43" s="280">
        <f t="shared" si="21"/>
        <v>0</v>
      </c>
      <c r="U43" s="280">
        <f t="shared" si="21"/>
        <v>0</v>
      </c>
      <c r="V43" s="280">
        <f t="shared" si="21"/>
        <v>0</v>
      </c>
      <c r="W43" s="371"/>
      <c r="X43" s="372"/>
    </row>
  </sheetData>
  <sheetProtection insertColumns="0" insertRows="0" insertHyperlinks="0" deleteColumns="0" deleteRows="0" sort="0" autoFilter="0" pivotTables="0"/>
  <mergeCells count="51">
    <mergeCell ref="W6:X6"/>
    <mergeCell ref="W7:X7"/>
    <mergeCell ref="W13:X13"/>
    <mergeCell ref="W14:X14"/>
    <mergeCell ref="K3:L3"/>
    <mergeCell ref="I3:J3"/>
    <mergeCell ref="M3:N3"/>
    <mergeCell ref="U3:V3"/>
    <mergeCell ref="W3:X4"/>
    <mergeCell ref="O3:P3"/>
    <mergeCell ref="Q3:R3"/>
    <mergeCell ref="S3:T3"/>
    <mergeCell ref="C5:E5"/>
    <mergeCell ref="C10:E10"/>
    <mergeCell ref="D21:E21"/>
    <mergeCell ref="B28:B30"/>
    <mergeCell ref="D6:E6"/>
    <mergeCell ref="D23:E23"/>
    <mergeCell ref="D22:E22"/>
    <mergeCell ref="B43:D43"/>
    <mergeCell ref="B42:E42"/>
    <mergeCell ref="B36:E36"/>
    <mergeCell ref="B34:E34"/>
    <mergeCell ref="B2:E2"/>
    <mergeCell ref="D12:D15"/>
    <mergeCell ref="D16:E16"/>
    <mergeCell ref="D17:D20"/>
    <mergeCell ref="D8:E8"/>
    <mergeCell ref="D9:E9"/>
    <mergeCell ref="B5:B11"/>
    <mergeCell ref="D7:E7"/>
    <mergeCell ref="C12:C25"/>
    <mergeCell ref="D24:E24"/>
    <mergeCell ref="B3:F4"/>
    <mergeCell ref="B38:D38"/>
    <mergeCell ref="B39:D39"/>
    <mergeCell ref="B35:D35"/>
    <mergeCell ref="B37:D37"/>
    <mergeCell ref="C33:D33"/>
    <mergeCell ref="C26:E26"/>
    <mergeCell ref="B12:B27"/>
    <mergeCell ref="C28:E28"/>
    <mergeCell ref="C29:E29"/>
    <mergeCell ref="W16:X16"/>
    <mergeCell ref="W17:X17"/>
    <mergeCell ref="B31:B33"/>
    <mergeCell ref="B41:E41"/>
    <mergeCell ref="B40:E40"/>
    <mergeCell ref="C31:E31"/>
    <mergeCell ref="C32:E32"/>
    <mergeCell ref="W39:X39"/>
  </mergeCells>
  <printOptions/>
  <pageMargins left="0.5905511811023623" right="0.1968503937007874" top="0.7874015748031497" bottom="0.1968503937007874" header="0.5118110236220472" footer="0.5118110236220472"/>
  <pageSetup fitToWidth="0" horizontalDpi="300" verticalDpi="300" orientation="landscape" paperSize="9" scale="56" r:id="rId3"/>
  <drawing r:id="rId2"/>
  <legacyDrawing r:id="rId1"/>
</worksheet>
</file>

<file path=xl/worksheets/sheet8.xml><?xml version="1.0" encoding="utf-8"?>
<worksheet xmlns="http://schemas.openxmlformats.org/spreadsheetml/2006/main" xmlns:r="http://schemas.openxmlformats.org/officeDocument/2006/relationships">
  <sheetPr codeName="Sheet15"/>
  <dimension ref="B2:BA38"/>
  <sheetViews>
    <sheetView showGridLines="0" showRowColHeaders="0" showZeros="0" workbookViewId="0" topLeftCell="A1">
      <pane xSplit="6" ySplit="4" topLeftCell="G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4" customWidth="1"/>
    <col min="2" max="4" width="3.625" style="4" customWidth="1"/>
    <col min="5" max="5" width="27.25390625" style="4" bestFit="1" customWidth="1"/>
    <col min="6" max="6" width="3.75390625" style="36" customWidth="1"/>
    <col min="7" max="22" width="10.625" style="4" customWidth="1"/>
    <col min="23" max="24" width="11.625" style="4" customWidth="1"/>
    <col min="25" max="16384" width="9.00390625" style="4" customWidth="1"/>
  </cols>
  <sheetData>
    <row r="1" ht="33" customHeight="1"/>
    <row r="2" spans="2:6" ht="21.75" customHeight="1" thickBot="1">
      <c r="B2" s="558" t="s">
        <v>431</v>
      </c>
      <c r="C2" s="558"/>
      <c r="D2" s="558"/>
      <c r="E2" s="558"/>
      <c r="F2" s="37"/>
    </row>
    <row r="3" spans="2:24" ht="13.5">
      <c r="B3" s="625" t="s">
        <v>14</v>
      </c>
      <c r="C3" s="626"/>
      <c r="D3" s="626"/>
      <c r="E3" s="626"/>
      <c r="F3" s="627"/>
      <c r="G3" s="267" t="str">
        <f>+WIDECHAR(VALUE('表紙'!$M$1)-3)&amp;"年"</f>
        <v>１７年</v>
      </c>
      <c r="H3" s="267" t="str">
        <f>+WIDECHAR(VALUE('表紙'!$M$1)-2)&amp;"年"</f>
        <v>１８年</v>
      </c>
      <c r="I3" s="602" t="str">
        <f>+WIDECHAR(VALUE('表紙'!$M$1)-1)&amp;"年"</f>
        <v>１９年</v>
      </c>
      <c r="J3" s="603"/>
      <c r="K3" s="602" t="str">
        <f>+WIDECHAR(VALUE('表紙'!$M$1))&amp;"年"</f>
        <v>２０年</v>
      </c>
      <c r="L3" s="603"/>
      <c r="M3" s="602" t="str">
        <f>+WIDECHAR(VALUE('表紙'!$M$1)+1)&amp;"年"</f>
        <v>２１年</v>
      </c>
      <c r="N3" s="603"/>
      <c r="O3" s="602" t="str">
        <f>+WIDECHAR(VALUE('表紙'!$M$1)+2)&amp;"年"</f>
        <v>２２年</v>
      </c>
      <c r="P3" s="603"/>
      <c r="Q3" s="602" t="str">
        <f>+WIDECHAR(VALUE('表紙'!$M$1)+3)&amp;"年"</f>
        <v>２３年</v>
      </c>
      <c r="R3" s="603"/>
      <c r="S3" s="602" t="str">
        <f>+WIDECHAR(VALUE('表紙'!$M$1)+4)&amp;"年"</f>
        <v>２４年</v>
      </c>
      <c r="T3" s="603"/>
      <c r="U3" s="602" t="s">
        <v>192</v>
      </c>
      <c r="V3" s="603"/>
      <c r="W3" s="679" t="str">
        <f>+K3&amp;"計画の算出根拠"</f>
        <v>２０年計画の算出根拠</v>
      </c>
      <c r="X3" s="680"/>
    </row>
    <row r="4" spans="2:24" ht="13.5">
      <c r="B4" s="628"/>
      <c r="C4" s="629"/>
      <c r="D4" s="629"/>
      <c r="E4" s="629"/>
      <c r="F4" s="630"/>
      <c r="G4" s="5" t="s">
        <v>8</v>
      </c>
      <c r="H4" s="5" t="s">
        <v>8</v>
      </c>
      <c r="I4" s="5" t="s">
        <v>189</v>
      </c>
      <c r="J4" s="5" t="s">
        <v>8</v>
      </c>
      <c r="K4" s="10" t="s">
        <v>190</v>
      </c>
      <c r="L4" s="5" t="s">
        <v>189</v>
      </c>
      <c r="M4" s="10" t="s">
        <v>190</v>
      </c>
      <c r="N4" s="5" t="s">
        <v>189</v>
      </c>
      <c r="O4" s="10" t="s">
        <v>190</v>
      </c>
      <c r="P4" s="5" t="s">
        <v>189</v>
      </c>
      <c r="Q4" s="10" t="s">
        <v>190</v>
      </c>
      <c r="R4" s="5" t="s">
        <v>189</v>
      </c>
      <c r="S4" s="10" t="s">
        <v>190</v>
      </c>
      <c r="T4" s="5" t="s">
        <v>189</v>
      </c>
      <c r="U4" s="10" t="s">
        <v>190</v>
      </c>
      <c r="V4" s="5" t="s">
        <v>189</v>
      </c>
      <c r="W4" s="669"/>
      <c r="X4" s="681"/>
    </row>
    <row r="5" spans="2:24" ht="21.75" customHeight="1">
      <c r="B5" s="619" t="s">
        <v>399</v>
      </c>
      <c r="C5" s="624" t="s">
        <v>499</v>
      </c>
      <c r="D5" s="676"/>
      <c r="E5" s="677"/>
      <c r="F5" s="33" t="s">
        <v>395</v>
      </c>
      <c r="G5" s="59"/>
      <c r="H5" s="59"/>
      <c r="I5" s="59"/>
      <c r="J5" s="59"/>
      <c r="K5" s="59"/>
      <c r="L5" s="59"/>
      <c r="M5" s="59"/>
      <c r="N5" s="59"/>
      <c r="O5" s="59"/>
      <c r="P5" s="59"/>
      <c r="Q5" s="59"/>
      <c r="R5" s="59"/>
      <c r="S5" s="59"/>
      <c r="T5" s="59"/>
      <c r="U5" s="59"/>
      <c r="V5" s="59"/>
      <c r="W5" s="436" t="s">
        <v>179</v>
      </c>
      <c r="X5" s="361"/>
    </row>
    <row r="6" spans="2:24" ht="21.75" customHeight="1">
      <c r="B6" s="620"/>
      <c r="C6" s="41"/>
      <c r="D6" s="615" t="s">
        <v>381</v>
      </c>
      <c r="E6" s="664"/>
      <c r="F6" s="33"/>
      <c r="G6" s="59"/>
      <c r="H6" s="59"/>
      <c r="I6" s="59"/>
      <c r="J6" s="59"/>
      <c r="K6" s="59"/>
      <c r="L6" s="59"/>
      <c r="M6" s="59"/>
      <c r="N6" s="59"/>
      <c r="O6" s="59"/>
      <c r="P6" s="59"/>
      <c r="Q6" s="59"/>
      <c r="R6" s="59"/>
      <c r="S6" s="59"/>
      <c r="T6" s="59"/>
      <c r="U6" s="59"/>
      <c r="V6" s="59"/>
      <c r="W6" s="661"/>
      <c r="X6" s="662"/>
    </row>
    <row r="7" spans="2:24" ht="21.75" customHeight="1">
      <c r="B7" s="620"/>
      <c r="C7" s="41"/>
      <c r="D7" s="615" t="s">
        <v>382</v>
      </c>
      <c r="E7" s="664"/>
      <c r="F7" s="33"/>
      <c r="G7" s="59"/>
      <c r="H7" s="59"/>
      <c r="I7" s="59"/>
      <c r="J7" s="59"/>
      <c r="K7" s="59"/>
      <c r="L7" s="59"/>
      <c r="M7" s="59"/>
      <c r="N7" s="59"/>
      <c r="O7" s="59"/>
      <c r="P7" s="59"/>
      <c r="Q7" s="59"/>
      <c r="R7" s="59"/>
      <c r="S7" s="59"/>
      <c r="T7" s="59"/>
      <c r="U7" s="59"/>
      <c r="V7" s="59"/>
      <c r="W7" s="661"/>
      <c r="X7" s="662"/>
    </row>
    <row r="8" spans="2:24" ht="21.75" customHeight="1">
      <c r="B8" s="620"/>
      <c r="C8" s="41"/>
      <c r="D8" s="615" t="s">
        <v>146</v>
      </c>
      <c r="E8" s="664"/>
      <c r="F8" s="33"/>
      <c r="G8" s="59"/>
      <c r="H8" s="59"/>
      <c r="I8" s="59"/>
      <c r="J8" s="59"/>
      <c r="K8" s="59"/>
      <c r="L8" s="59"/>
      <c r="M8" s="59"/>
      <c r="N8" s="59"/>
      <c r="O8" s="59"/>
      <c r="P8" s="59"/>
      <c r="Q8" s="59"/>
      <c r="R8" s="59"/>
      <c r="S8" s="59"/>
      <c r="T8" s="59"/>
      <c r="U8" s="59"/>
      <c r="V8" s="59"/>
      <c r="W8" s="435" t="s">
        <v>180</v>
      </c>
      <c r="X8" s="363"/>
    </row>
    <row r="9" spans="2:24" ht="21.75" customHeight="1">
      <c r="B9" s="620"/>
      <c r="C9" s="9"/>
      <c r="D9" s="615" t="s">
        <v>84</v>
      </c>
      <c r="E9" s="664"/>
      <c r="F9" s="33"/>
      <c r="G9" s="59"/>
      <c r="H9" s="59"/>
      <c r="I9" s="59"/>
      <c r="J9" s="59"/>
      <c r="K9" s="59"/>
      <c r="L9" s="59"/>
      <c r="M9" s="59"/>
      <c r="N9" s="59"/>
      <c r="O9" s="59"/>
      <c r="P9" s="59"/>
      <c r="Q9" s="59"/>
      <c r="R9" s="59"/>
      <c r="S9" s="59"/>
      <c r="T9" s="59"/>
      <c r="U9" s="59"/>
      <c r="V9" s="59"/>
      <c r="W9" s="362"/>
      <c r="X9" s="363"/>
    </row>
    <row r="10" spans="2:24" ht="21.75" customHeight="1">
      <c r="B10" s="620"/>
      <c r="C10" s="615" t="s">
        <v>15</v>
      </c>
      <c r="D10" s="623"/>
      <c r="E10" s="664"/>
      <c r="F10" s="32" t="s">
        <v>396</v>
      </c>
      <c r="G10" s="59"/>
      <c r="H10" s="59"/>
      <c r="I10" s="59"/>
      <c r="J10" s="59"/>
      <c r="K10" s="59"/>
      <c r="L10" s="59"/>
      <c r="M10" s="59"/>
      <c r="N10" s="59"/>
      <c r="O10" s="59"/>
      <c r="P10" s="59"/>
      <c r="Q10" s="59"/>
      <c r="R10" s="59"/>
      <c r="S10" s="59"/>
      <c r="T10" s="59"/>
      <c r="U10" s="59"/>
      <c r="V10" s="59"/>
      <c r="W10" s="360" t="s">
        <v>141</v>
      </c>
      <c r="X10" s="361"/>
    </row>
    <row r="11" spans="2:24" ht="21.75" customHeight="1">
      <c r="B11" s="663"/>
      <c r="C11" s="12" t="s">
        <v>2</v>
      </c>
      <c r="D11" s="38"/>
      <c r="E11" s="6" t="s">
        <v>397</v>
      </c>
      <c r="F11" s="32" t="s">
        <v>398</v>
      </c>
      <c r="G11" s="60">
        <f aca="true" t="shared" si="0" ref="G11:V11">SUM(G5,G10)</f>
        <v>0</v>
      </c>
      <c r="H11" s="60">
        <f t="shared" si="0"/>
        <v>0</v>
      </c>
      <c r="I11" s="60">
        <f t="shared" si="0"/>
        <v>0</v>
      </c>
      <c r="J11" s="60">
        <f t="shared" si="0"/>
        <v>0</v>
      </c>
      <c r="K11" s="60">
        <f t="shared" si="0"/>
        <v>0</v>
      </c>
      <c r="L11" s="60">
        <f t="shared" si="0"/>
        <v>0</v>
      </c>
      <c r="M11" s="60">
        <f t="shared" si="0"/>
        <v>0</v>
      </c>
      <c r="N11" s="60">
        <f t="shared" si="0"/>
        <v>0</v>
      </c>
      <c r="O11" s="60">
        <f t="shared" si="0"/>
        <v>0</v>
      </c>
      <c r="P11" s="60">
        <f t="shared" si="0"/>
        <v>0</v>
      </c>
      <c r="Q11" s="60">
        <f t="shared" si="0"/>
        <v>0</v>
      </c>
      <c r="R11" s="60">
        <f t="shared" si="0"/>
        <v>0</v>
      </c>
      <c r="S11" s="60">
        <f t="shared" si="0"/>
        <v>0</v>
      </c>
      <c r="T11" s="60">
        <f t="shared" si="0"/>
        <v>0</v>
      </c>
      <c r="U11" s="60">
        <f t="shared" si="0"/>
        <v>0</v>
      </c>
      <c r="V11" s="60">
        <f t="shared" si="0"/>
        <v>0</v>
      </c>
      <c r="W11" s="364"/>
      <c r="X11" s="365"/>
    </row>
    <row r="12" spans="2:24" ht="21.75" customHeight="1">
      <c r="B12" s="620" t="s">
        <v>400</v>
      </c>
      <c r="C12" s="682" t="s">
        <v>401</v>
      </c>
      <c r="D12" s="683"/>
      <c r="E12" s="684"/>
      <c r="F12" s="32" t="s">
        <v>58</v>
      </c>
      <c r="G12" s="60"/>
      <c r="H12" s="60"/>
      <c r="I12" s="60"/>
      <c r="J12" s="60"/>
      <c r="K12" s="60"/>
      <c r="L12" s="60"/>
      <c r="M12" s="60"/>
      <c r="N12" s="60"/>
      <c r="O12" s="60"/>
      <c r="P12" s="60"/>
      <c r="Q12" s="60"/>
      <c r="R12" s="60"/>
      <c r="S12" s="60"/>
      <c r="T12" s="60"/>
      <c r="U12" s="60"/>
      <c r="V12" s="60"/>
      <c r="W12" s="362"/>
      <c r="X12" s="363"/>
    </row>
    <row r="13" spans="2:24" ht="21.75" customHeight="1">
      <c r="B13" s="620"/>
      <c r="C13" s="685" t="s">
        <v>410</v>
      </c>
      <c r="D13" s="683"/>
      <c r="E13" s="684"/>
      <c r="F13" s="32" t="s">
        <v>61</v>
      </c>
      <c r="G13" s="60">
        <f>SUM(G14:G18)</f>
        <v>0</v>
      </c>
      <c r="H13" s="60">
        <f aca="true" t="shared" si="1" ref="H13:V13">SUM(H14:H18)</f>
        <v>0</v>
      </c>
      <c r="I13" s="60">
        <f t="shared" si="1"/>
        <v>0</v>
      </c>
      <c r="J13" s="60">
        <f t="shared" si="1"/>
        <v>0</v>
      </c>
      <c r="K13" s="60">
        <f t="shared" si="1"/>
        <v>0</v>
      </c>
      <c r="L13" s="60">
        <f t="shared" si="1"/>
        <v>0</v>
      </c>
      <c r="M13" s="60">
        <f t="shared" si="1"/>
        <v>0</v>
      </c>
      <c r="N13" s="60">
        <f t="shared" si="1"/>
        <v>0</v>
      </c>
      <c r="O13" s="60">
        <f t="shared" si="1"/>
        <v>0</v>
      </c>
      <c r="P13" s="60">
        <f t="shared" si="1"/>
        <v>0</v>
      </c>
      <c r="Q13" s="60">
        <f t="shared" si="1"/>
        <v>0</v>
      </c>
      <c r="R13" s="60">
        <f t="shared" si="1"/>
        <v>0</v>
      </c>
      <c r="S13" s="60">
        <f t="shared" si="1"/>
        <v>0</v>
      </c>
      <c r="T13" s="60">
        <f t="shared" si="1"/>
        <v>0</v>
      </c>
      <c r="U13" s="60">
        <f t="shared" si="1"/>
        <v>0</v>
      </c>
      <c r="V13" s="60">
        <f t="shared" si="1"/>
        <v>0</v>
      </c>
      <c r="W13" s="362"/>
      <c r="X13" s="363"/>
    </row>
    <row r="14" spans="2:24" ht="21.75" customHeight="1">
      <c r="B14" s="620"/>
      <c r="C14" s="646"/>
      <c r="D14" s="45" t="s">
        <v>402</v>
      </c>
      <c r="E14" s="439"/>
      <c r="F14" s="32" t="s">
        <v>59</v>
      </c>
      <c r="G14" s="60"/>
      <c r="H14" s="60"/>
      <c r="I14" s="60"/>
      <c r="J14" s="60"/>
      <c r="K14" s="60"/>
      <c r="L14" s="60"/>
      <c r="M14" s="60"/>
      <c r="N14" s="60"/>
      <c r="O14" s="60"/>
      <c r="P14" s="60"/>
      <c r="Q14" s="60"/>
      <c r="R14" s="60"/>
      <c r="S14" s="60"/>
      <c r="T14" s="60"/>
      <c r="U14" s="60"/>
      <c r="V14" s="60"/>
      <c r="W14" s="435" t="s">
        <v>177</v>
      </c>
      <c r="X14" s="363"/>
    </row>
    <row r="15" spans="2:24" ht="21.75" customHeight="1">
      <c r="B15" s="620"/>
      <c r="C15" s="646"/>
      <c r="D15" s="45" t="s">
        <v>403</v>
      </c>
      <c r="E15" s="439"/>
      <c r="F15" s="32" t="s">
        <v>60</v>
      </c>
      <c r="G15" s="60"/>
      <c r="H15" s="60"/>
      <c r="I15" s="60"/>
      <c r="J15" s="60"/>
      <c r="K15" s="60"/>
      <c r="L15" s="60"/>
      <c r="M15" s="60"/>
      <c r="N15" s="60"/>
      <c r="O15" s="60"/>
      <c r="P15" s="60"/>
      <c r="Q15" s="60"/>
      <c r="R15" s="60"/>
      <c r="S15" s="60"/>
      <c r="T15" s="60"/>
      <c r="U15" s="60"/>
      <c r="V15" s="60"/>
      <c r="W15" s="435" t="s">
        <v>178</v>
      </c>
      <c r="X15" s="363"/>
    </row>
    <row r="16" spans="2:24" ht="21.75" customHeight="1">
      <c r="B16" s="620"/>
      <c r="C16" s="646"/>
      <c r="D16" s="45" t="s">
        <v>404</v>
      </c>
      <c r="E16" s="439"/>
      <c r="F16" s="32" t="s">
        <v>409</v>
      </c>
      <c r="G16" s="60"/>
      <c r="H16" s="60"/>
      <c r="I16" s="60"/>
      <c r="J16" s="60"/>
      <c r="K16" s="60"/>
      <c r="L16" s="60"/>
      <c r="M16" s="60"/>
      <c r="N16" s="60"/>
      <c r="O16" s="60"/>
      <c r="P16" s="60"/>
      <c r="Q16" s="60"/>
      <c r="R16" s="60"/>
      <c r="S16" s="60"/>
      <c r="T16" s="60"/>
      <c r="U16" s="60"/>
      <c r="V16" s="60"/>
      <c r="W16" s="362"/>
      <c r="X16" s="363"/>
    </row>
    <row r="17" spans="2:24" ht="21.75" customHeight="1">
      <c r="B17" s="620"/>
      <c r="C17" s="646"/>
      <c r="D17" s="45" t="s">
        <v>405</v>
      </c>
      <c r="E17" s="439"/>
      <c r="F17" s="32" t="s">
        <v>155</v>
      </c>
      <c r="G17" s="60"/>
      <c r="H17" s="60"/>
      <c r="I17" s="60"/>
      <c r="J17" s="60"/>
      <c r="K17" s="60"/>
      <c r="L17" s="60"/>
      <c r="M17" s="60"/>
      <c r="N17" s="60"/>
      <c r="O17" s="60"/>
      <c r="P17" s="60"/>
      <c r="Q17" s="60"/>
      <c r="R17" s="60"/>
      <c r="S17" s="60"/>
      <c r="T17" s="60"/>
      <c r="U17" s="60"/>
      <c r="V17" s="60"/>
      <c r="W17" s="362"/>
      <c r="X17" s="363"/>
    </row>
    <row r="18" spans="2:24" ht="21.75" customHeight="1">
      <c r="B18" s="620"/>
      <c r="C18" s="647"/>
      <c r="D18" s="45" t="s">
        <v>406</v>
      </c>
      <c r="E18" s="439"/>
      <c r="F18" s="32" t="s">
        <v>156</v>
      </c>
      <c r="G18" s="60"/>
      <c r="H18" s="60"/>
      <c r="I18" s="60"/>
      <c r="J18" s="60"/>
      <c r="K18" s="60"/>
      <c r="L18" s="60"/>
      <c r="M18" s="60"/>
      <c r="N18" s="60"/>
      <c r="O18" s="60"/>
      <c r="P18" s="60"/>
      <c r="Q18" s="60"/>
      <c r="R18" s="60"/>
      <c r="S18" s="60"/>
      <c r="T18" s="60"/>
      <c r="U18" s="60"/>
      <c r="V18" s="60"/>
      <c r="W18" s="359" t="s">
        <v>433</v>
      </c>
      <c r="X18" s="363"/>
    </row>
    <row r="19" spans="2:24" ht="21.75" customHeight="1">
      <c r="B19" s="620"/>
      <c r="C19" s="42" t="s">
        <v>407</v>
      </c>
      <c r="D19" s="45"/>
      <c r="E19" s="439"/>
      <c r="F19" s="32" t="s">
        <v>62</v>
      </c>
      <c r="G19" s="60"/>
      <c r="H19" s="60"/>
      <c r="I19" s="60"/>
      <c r="J19" s="60"/>
      <c r="K19" s="60"/>
      <c r="L19" s="60"/>
      <c r="M19" s="60"/>
      <c r="N19" s="60"/>
      <c r="O19" s="60"/>
      <c r="P19" s="60"/>
      <c r="Q19" s="60"/>
      <c r="R19" s="60"/>
      <c r="S19" s="60"/>
      <c r="T19" s="60"/>
      <c r="U19" s="60"/>
      <c r="V19" s="60"/>
      <c r="W19" s="362"/>
      <c r="X19" s="363"/>
    </row>
    <row r="20" spans="2:24" ht="21.75" customHeight="1">
      <c r="B20" s="620"/>
      <c r="C20" s="440" t="s">
        <v>408</v>
      </c>
      <c r="D20" s="45"/>
      <c r="E20" s="439"/>
      <c r="F20" s="32" t="s">
        <v>63</v>
      </c>
      <c r="G20" s="60"/>
      <c r="H20" s="60"/>
      <c r="I20" s="60"/>
      <c r="J20" s="60"/>
      <c r="K20" s="60"/>
      <c r="L20" s="60"/>
      <c r="M20" s="60"/>
      <c r="N20" s="60"/>
      <c r="O20" s="60"/>
      <c r="P20" s="60"/>
      <c r="Q20" s="60"/>
      <c r="R20" s="60"/>
      <c r="S20" s="60"/>
      <c r="T20" s="60"/>
      <c r="U20" s="60"/>
      <c r="V20" s="60"/>
      <c r="W20" s="362"/>
      <c r="X20" s="363"/>
    </row>
    <row r="21" spans="2:24" ht="21.75" customHeight="1">
      <c r="B21" s="663"/>
      <c r="C21" s="12" t="s">
        <v>2</v>
      </c>
      <c r="D21" s="38"/>
      <c r="E21" s="6" t="s">
        <v>411</v>
      </c>
      <c r="F21" s="32" t="s">
        <v>64</v>
      </c>
      <c r="G21" s="60">
        <f>G12+G13-G19-G20</f>
        <v>0</v>
      </c>
      <c r="H21" s="60">
        <f aca="true" t="shared" si="2" ref="H21:V21">H12+H13-H19-H20</f>
        <v>0</v>
      </c>
      <c r="I21" s="60">
        <f t="shared" si="2"/>
        <v>0</v>
      </c>
      <c r="J21" s="60">
        <f t="shared" si="2"/>
        <v>0</v>
      </c>
      <c r="K21" s="60">
        <f t="shared" si="2"/>
        <v>0</v>
      </c>
      <c r="L21" s="60">
        <f t="shared" si="2"/>
        <v>0</v>
      </c>
      <c r="M21" s="60">
        <f t="shared" si="2"/>
        <v>0</v>
      </c>
      <c r="N21" s="60">
        <f t="shared" si="2"/>
        <v>0</v>
      </c>
      <c r="O21" s="60">
        <f t="shared" si="2"/>
        <v>0</v>
      </c>
      <c r="P21" s="60">
        <f t="shared" si="2"/>
        <v>0</v>
      </c>
      <c r="Q21" s="60">
        <f t="shared" si="2"/>
        <v>0</v>
      </c>
      <c r="R21" s="60">
        <f t="shared" si="2"/>
        <v>0</v>
      </c>
      <c r="S21" s="60">
        <f t="shared" si="2"/>
        <v>0</v>
      </c>
      <c r="T21" s="60">
        <f t="shared" si="2"/>
        <v>0</v>
      </c>
      <c r="U21" s="60">
        <f t="shared" si="2"/>
        <v>0</v>
      </c>
      <c r="V21" s="60">
        <f t="shared" si="2"/>
        <v>0</v>
      </c>
      <c r="W21" s="364"/>
      <c r="X21" s="365"/>
    </row>
    <row r="22" spans="2:24" ht="21.75" customHeight="1">
      <c r="B22" s="686" t="s">
        <v>412</v>
      </c>
      <c r="C22" s="683"/>
      <c r="D22" s="683"/>
      <c r="E22" s="684"/>
      <c r="F22" s="31" t="s">
        <v>65</v>
      </c>
      <c r="G22" s="61">
        <f>G11-G21</f>
        <v>0</v>
      </c>
      <c r="H22" s="61">
        <f aca="true" t="shared" si="3" ref="H22:V22">H11-H21</f>
        <v>0</v>
      </c>
      <c r="I22" s="61">
        <f t="shared" si="3"/>
        <v>0</v>
      </c>
      <c r="J22" s="61">
        <f t="shared" si="3"/>
        <v>0</v>
      </c>
      <c r="K22" s="61">
        <f t="shared" si="3"/>
        <v>0</v>
      </c>
      <c r="L22" s="61">
        <f t="shared" si="3"/>
        <v>0</v>
      </c>
      <c r="M22" s="61">
        <f t="shared" si="3"/>
        <v>0</v>
      </c>
      <c r="N22" s="61">
        <f t="shared" si="3"/>
        <v>0</v>
      </c>
      <c r="O22" s="61">
        <f t="shared" si="3"/>
        <v>0</v>
      </c>
      <c r="P22" s="61">
        <f t="shared" si="3"/>
        <v>0</v>
      </c>
      <c r="Q22" s="61">
        <f t="shared" si="3"/>
        <v>0</v>
      </c>
      <c r="R22" s="61">
        <f t="shared" si="3"/>
        <v>0</v>
      </c>
      <c r="S22" s="61">
        <f t="shared" si="3"/>
        <v>0</v>
      </c>
      <c r="T22" s="61">
        <f t="shared" si="3"/>
        <v>0</v>
      </c>
      <c r="U22" s="61">
        <f t="shared" si="3"/>
        <v>0</v>
      </c>
      <c r="V22" s="61">
        <f t="shared" si="3"/>
        <v>0</v>
      </c>
      <c r="W22" s="366"/>
      <c r="X22" s="361"/>
    </row>
    <row r="23" spans="2:24" ht="21.75" customHeight="1">
      <c r="B23" s="442" t="s">
        <v>413</v>
      </c>
      <c r="C23" s="45"/>
      <c r="D23" s="45"/>
      <c r="E23" s="439"/>
      <c r="F23" s="31" t="s">
        <v>415</v>
      </c>
      <c r="G23" s="61"/>
      <c r="H23" s="61"/>
      <c r="I23" s="61"/>
      <c r="J23" s="61"/>
      <c r="K23" s="61"/>
      <c r="L23" s="61"/>
      <c r="M23" s="61"/>
      <c r="N23" s="61"/>
      <c r="O23" s="61"/>
      <c r="P23" s="61"/>
      <c r="Q23" s="61"/>
      <c r="R23" s="61"/>
      <c r="S23" s="61"/>
      <c r="T23" s="61"/>
      <c r="U23" s="61"/>
      <c r="V23" s="61"/>
      <c r="W23" s="362"/>
      <c r="X23" s="363"/>
    </row>
    <row r="24" spans="2:24" ht="21.75" customHeight="1">
      <c r="B24" s="443"/>
      <c r="C24" s="45" t="s">
        <v>414</v>
      </c>
      <c r="D24" s="45"/>
      <c r="E24" s="439"/>
      <c r="F24" s="31"/>
      <c r="G24" s="61"/>
      <c r="H24" s="61"/>
      <c r="I24" s="61"/>
      <c r="J24" s="61"/>
      <c r="K24" s="61"/>
      <c r="L24" s="61"/>
      <c r="M24" s="61"/>
      <c r="N24" s="61"/>
      <c r="O24" s="61"/>
      <c r="P24" s="61"/>
      <c r="Q24" s="61"/>
      <c r="R24" s="61"/>
      <c r="S24" s="61"/>
      <c r="T24" s="61"/>
      <c r="U24" s="61"/>
      <c r="V24" s="61"/>
      <c r="W24" s="362"/>
      <c r="X24" s="363"/>
    </row>
    <row r="25" spans="2:24" ht="21.75" customHeight="1">
      <c r="B25" s="622" t="s">
        <v>416</v>
      </c>
      <c r="C25" s="623"/>
      <c r="D25" s="623"/>
      <c r="E25" s="6" t="s">
        <v>417</v>
      </c>
      <c r="F25" s="32" t="s">
        <v>418</v>
      </c>
      <c r="G25" s="60">
        <f>G22-G23</f>
        <v>0</v>
      </c>
      <c r="H25" s="60">
        <f aca="true" t="shared" si="4" ref="H25:V25">H22-H23</f>
        <v>0</v>
      </c>
      <c r="I25" s="60">
        <f t="shared" si="4"/>
        <v>0</v>
      </c>
      <c r="J25" s="60">
        <f t="shared" si="4"/>
        <v>0</v>
      </c>
      <c r="K25" s="60">
        <f t="shared" si="4"/>
        <v>0</v>
      </c>
      <c r="L25" s="60">
        <f t="shared" si="4"/>
        <v>0</v>
      </c>
      <c r="M25" s="60">
        <f t="shared" si="4"/>
        <v>0</v>
      </c>
      <c r="N25" s="60">
        <f t="shared" si="4"/>
        <v>0</v>
      </c>
      <c r="O25" s="60">
        <f t="shared" si="4"/>
        <v>0</v>
      </c>
      <c r="P25" s="60">
        <f t="shared" si="4"/>
        <v>0</v>
      </c>
      <c r="Q25" s="60">
        <f t="shared" si="4"/>
        <v>0</v>
      </c>
      <c r="R25" s="60">
        <f t="shared" si="4"/>
        <v>0</v>
      </c>
      <c r="S25" s="60">
        <f t="shared" si="4"/>
        <v>0</v>
      </c>
      <c r="T25" s="60">
        <f t="shared" si="4"/>
        <v>0</v>
      </c>
      <c r="U25" s="60">
        <f t="shared" si="4"/>
        <v>0</v>
      </c>
      <c r="V25" s="60">
        <f t="shared" si="4"/>
        <v>0</v>
      </c>
      <c r="W25" s="367"/>
      <c r="X25" s="368"/>
    </row>
    <row r="26" spans="2:24" ht="21.75" customHeight="1">
      <c r="B26" s="622" t="s">
        <v>419</v>
      </c>
      <c r="C26" s="623"/>
      <c r="D26" s="623"/>
      <c r="E26" s="664"/>
      <c r="F26" s="32" t="s">
        <v>66</v>
      </c>
      <c r="G26" s="59"/>
      <c r="H26" s="59"/>
      <c r="I26" s="59"/>
      <c r="J26" s="59"/>
      <c r="K26" s="59"/>
      <c r="L26" s="59"/>
      <c r="M26" s="59"/>
      <c r="N26" s="59"/>
      <c r="O26" s="59"/>
      <c r="P26" s="59"/>
      <c r="Q26" s="59"/>
      <c r="R26" s="59"/>
      <c r="S26" s="59"/>
      <c r="T26" s="59"/>
      <c r="U26" s="59"/>
      <c r="V26" s="59"/>
      <c r="W26" s="435" t="s">
        <v>434</v>
      </c>
      <c r="X26" s="368"/>
    </row>
    <row r="27" spans="2:24" ht="21.75" customHeight="1">
      <c r="B27" s="675" t="s">
        <v>420</v>
      </c>
      <c r="C27" s="676"/>
      <c r="D27" s="676"/>
      <c r="E27" s="677"/>
      <c r="F27" s="32" t="s">
        <v>67</v>
      </c>
      <c r="G27" s="62"/>
      <c r="H27" s="62"/>
      <c r="I27" s="62"/>
      <c r="J27" s="62"/>
      <c r="K27" s="62"/>
      <c r="L27" s="62"/>
      <c r="M27" s="62"/>
      <c r="N27" s="62"/>
      <c r="O27" s="62"/>
      <c r="P27" s="62"/>
      <c r="Q27" s="62"/>
      <c r="R27" s="62"/>
      <c r="S27" s="62"/>
      <c r="T27" s="62"/>
      <c r="U27" s="62"/>
      <c r="V27" s="62"/>
      <c r="W27" s="435" t="s">
        <v>435</v>
      </c>
      <c r="X27" s="368"/>
    </row>
    <row r="28" spans="2:24" ht="21.75" customHeight="1">
      <c r="B28" s="446"/>
      <c r="C28" s="438" t="s">
        <v>426</v>
      </c>
      <c r="D28" s="437"/>
      <c r="E28" s="6"/>
      <c r="F28" s="32" t="s">
        <v>427</v>
      </c>
      <c r="G28" s="62"/>
      <c r="H28" s="62"/>
      <c r="I28" s="62"/>
      <c r="J28" s="62"/>
      <c r="K28" s="62"/>
      <c r="L28" s="62"/>
      <c r="M28" s="62"/>
      <c r="N28" s="62"/>
      <c r="O28" s="62"/>
      <c r="P28" s="62"/>
      <c r="Q28" s="62"/>
      <c r="R28" s="62"/>
      <c r="S28" s="62"/>
      <c r="T28" s="62"/>
      <c r="U28" s="62"/>
      <c r="V28" s="62"/>
      <c r="W28" s="367"/>
      <c r="X28" s="368"/>
    </row>
    <row r="29" spans="2:24" ht="21.75" customHeight="1">
      <c r="B29" s="622" t="s">
        <v>421</v>
      </c>
      <c r="C29" s="623"/>
      <c r="D29" s="623"/>
      <c r="E29" s="6" t="s">
        <v>423</v>
      </c>
      <c r="F29" s="32" t="s">
        <v>422</v>
      </c>
      <c r="G29" s="60">
        <f>G25+G26-G27</f>
        <v>0</v>
      </c>
      <c r="H29" s="60">
        <f aca="true" t="shared" si="5" ref="H29:V29">H25+H26-H27</f>
        <v>0</v>
      </c>
      <c r="I29" s="60">
        <f t="shared" si="5"/>
        <v>0</v>
      </c>
      <c r="J29" s="60">
        <f t="shared" si="5"/>
        <v>0</v>
      </c>
      <c r="K29" s="60">
        <f t="shared" si="5"/>
        <v>0</v>
      </c>
      <c r="L29" s="60">
        <f t="shared" si="5"/>
        <v>0</v>
      </c>
      <c r="M29" s="60">
        <f t="shared" si="5"/>
        <v>0</v>
      </c>
      <c r="N29" s="60">
        <f t="shared" si="5"/>
        <v>0</v>
      </c>
      <c r="O29" s="60">
        <f t="shared" si="5"/>
        <v>0</v>
      </c>
      <c r="P29" s="60">
        <f t="shared" si="5"/>
        <v>0</v>
      </c>
      <c r="Q29" s="60">
        <f t="shared" si="5"/>
        <v>0</v>
      </c>
      <c r="R29" s="60">
        <f t="shared" si="5"/>
        <v>0</v>
      </c>
      <c r="S29" s="60">
        <f t="shared" si="5"/>
        <v>0</v>
      </c>
      <c r="T29" s="60">
        <f t="shared" si="5"/>
        <v>0</v>
      </c>
      <c r="U29" s="60">
        <f t="shared" si="5"/>
        <v>0</v>
      </c>
      <c r="V29" s="60">
        <f t="shared" si="5"/>
        <v>0</v>
      </c>
      <c r="W29" s="367"/>
      <c r="X29" s="368"/>
    </row>
    <row r="30" spans="2:24" ht="21.75" customHeight="1">
      <c r="B30" s="622" t="s">
        <v>173</v>
      </c>
      <c r="C30" s="688"/>
      <c r="D30" s="688"/>
      <c r="E30" s="689"/>
      <c r="F30" s="32" t="s">
        <v>82</v>
      </c>
      <c r="G30" s="63"/>
      <c r="H30" s="63"/>
      <c r="I30" s="63"/>
      <c r="J30" s="63"/>
      <c r="K30" s="63"/>
      <c r="L30" s="63"/>
      <c r="M30" s="63"/>
      <c r="N30" s="63"/>
      <c r="O30" s="63"/>
      <c r="P30" s="63"/>
      <c r="Q30" s="63"/>
      <c r="R30" s="63"/>
      <c r="S30" s="63"/>
      <c r="T30" s="63"/>
      <c r="U30" s="63"/>
      <c r="V30" s="63"/>
      <c r="W30" s="367"/>
      <c r="X30" s="368"/>
    </row>
    <row r="31" spans="2:24" ht="21.75" customHeight="1">
      <c r="B31" s="622" t="s">
        <v>174</v>
      </c>
      <c r="C31" s="688"/>
      <c r="D31" s="688"/>
      <c r="E31" s="689"/>
      <c r="F31" s="32" t="s">
        <v>83</v>
      </c>
      <c r="G31" s="59"/>
      <c r="H31" s="59"/>
      <c r="I31" s="59"/>
      <c r="J31" s="59"/>
      <c r="K31" s="59"/>
      <c r="L31" s="59"/>
      <c r="M31" s="59"/>
      <c r="N31" s="59"/>
      <c r="O31" s="59"/>
      <c r="P31" s="59"/>
      <c r="Q31" s="59"/>
      <c r="R31" s="59"/>
      <c r="S31" s="59"/>
      <c r="T31" s="59"/>
      <c r="U31" s="59"/>
      <c r="V31" s="59"/>
      <c r="W31" s="367"/>
      <c r="X31" s="368"/>
    </row>
    <row r="32" spans="2:24" ht="21.75" customHeight="1">
      <c r="B32" s="441" t="s">
        <v>473</v>
      </c>
      <c r="C32" s="45"/>
      <c r="D32" s="45"/>
      <c r="E32" s="6"/>
      <c r="F32" s="32" t="s">
        <v>449</v>
      </c>
      <c r="G32" s="62"/>
      <c r="H32" s="62"/>
      <c r="I32" s="62"/>
      <c r="J32" s="62"/>
      <c r="K32" s="62"/>
      <c r="L32" s="62"/>
      <c r="M32" s="62"/>
      <c r="N32" s="62"/>
      <c r="O32" s="62"/>
      <c r="P32" s="62"/>
      <c r="Q32" s="62"/>
      <c r="R32" s="62"/>
      <c r="S32" s="62"/>
      <c r="T32" s="62"/>
      <c r="U32" s="62"/>
      <c r="V32" s="62"/>
      <c r="W32" s="665" t="s">
        <v>452</v>
      </c>
      <c r="X32" s="666"/>
    </row>
    <row r="33" spans="2:24" ht="21.75" customHeight="1">
      <c r="B33" s="441" t="s">
        <v>424</v>
      </c>
      <c r="C33" s="38"/>
      <c r="D33" s="38"/>
      <c r="E33" s="6" t="s">
        <v>454</v>
      </c>
      <c r="F33" s="32" t="s">
        <v>450</v>
      </c>
      <c r="G33" s="518">
        <f>+G29-G30+G31+G32</f>
        <v>0</v>
      </c>
      <c r="H33" s="518">
        <f aca="true" t="shared" si="6" ref="H33:V33">+H29-H30+H31+H32</f>
        <v>0</v>
      </c>
      <c r="I33" s="518">
        <f t="shared" si="6"/>
        <v>0</v>
      </c>
      <c r="J33" s="518">
        <f t="shared" si="6"/>
        <v>0</v>
      </c>
      <c r="K33" s="518">
        <f t="shared" si="6"/>
        <v>0</v>
      </c>
      <c r="L33" s="518">
        <f t="shared" si="6"/>
        <v>0</v>
      </c>
      <c r="M33" s="518">
        <f t="shared" si="6"/>
        <v>0</v>
      </c>
      <c r="N33" s="518">
        <f t="shared" si="6"/>
        <v>0</v>
      </c>
      <c r="O33" s="518">
        <f t="shared" si="6"/>
        <v>0</v>
      </c>
      <c r="P33" s="518">
        <f t="shared" si="6"/>
        <v>0</v>
      </c>
      <c r="Q33" s="518">
        <f t="shared" si="6"/>
        <v>0</v>
      </c>
      <c r="R33" s="518">
        <f t="shared" si="6"/>
        <v>0</v>
      </c>
      <c r="S33" s="518">
        <f t="shared" si="6"/>
        <v>0</v>
      </c>
      <c r="T33" s="518">
        <f t="shared" si="6"/>
        <v>0</v>
      </c>
      <c r="U33" s="518">
        <f t="shared" si="6"/>
        <v>0</v>
      </c>
      <c r="V33" s="518">
        <f t="shared" si="6"/>
        <v>0</v>
      </c>
      <c r="W33" s="367"/>
      <c r="X33" s="368"/>
    </row>
    <row r="34" spans="2:24" ht="21.75" customHeight="1" thickBot="1">
      <c r="B34" s="444" t="s">
        <v>425</v>
      </c>
      <c r="C34" s="273"/>
      <c r="D34" s="273"/>
      <c r="E34" s="445"/>
      <c r="F34" s="279" t="s">
        <v>451</v>
      </c>
      <c r="G34" s="280">
        <f>+G11-G13+G17-G23+G26-G27+G28-G30+G31+G32</f>
        <v>0</v>
      </c>
      <c r="H34" s="280">
        <f aca="true" t="shared" si="7" ref="H34:V34">+H11-H13+H17-H23+H26-H27+H28-H30+H31+H32</f>
        <v>0</v>
      </c>
      <c r="I34" s="280">
        <f t="shared" si="7"/>
        <v>0</v>
      </c>
      <c r="J34" s="280">
        <f t="shared" si="7"/>
        <v>0</v>
      </c>
      <c r="K34" s="280">
        <f t="shared" si="7"/>
        <v>0</v>
      </c>
      <c r="L34" s="280">
        <f t="shared" si="7"/>
        <v>0</v>
      </c>
      <c r="M34" s="280">
        <f t="shared" si="7"/>
        <v>0</v>
      </c>
      <c r="N34" s="280">
        <f t="shared" si="7"/>
        <v>0</v>
      </c>
      <c r="O34" s="280">
        <f t="shared" si="7"/>
        <v>0</v>
      </c>
      <c r="P34" s="280">
        <f t="shared" si="7"/>
        <v>0</v>
      </c>
      <c r="Q34" s="280">
        <f t="shared" si="7"/>
        <v>0</v>
      </c>
      <c r="R34" s="280">
        <f t="shared" si="7"/>
        <v>0</v>
      </c>
      <c r="S34" s="280">
        <f t="shared" si="7"/>
        <v>0</v>
      </c>
      <c r="T34" s="280">
        <f t="shared" si="7"/>
        <v>0</v>
      </c>
      <c r="U34" s="280">
        <f t="shared" si="7"/>
        <v>0</v>
      </c>
      <c r="V34" s="280">
        <f t="shared" si="7"/>
        <v>0</v>
      </c>
      <c r="W34" s="371"/>
      <c r="X34" s="372"/>
    </row>
    <row r="35" spans="2:53" ht="21.75" customHeight="1">
      <c r="B35" s="447" t="s">
        <v>428</v>
      </c>
      <c r="C35" s="690" t="s">
        <v>429</v>
      </c>
      <c r="D35" s="690"/>
      <c r="E35" s="690"/>
      <c r="F35" s="690"/>
      <c r="G35" s="690"/>
      <c r="H35" s="690"/>
      <c r="I35" s="690"/>
      <c r="J35" s="690"/>
      <c r="K35" s="690"/>
      <c r="L35" s="690"/>
      <c r="M35" s="690"/>
      <c r="N35" s="690"/>
      <c r="O35" s="690"/>
      <c r="P35" s="690"/>
      <c r="Q35" s="690"/>
      <c r="R35" s="690"/>
      <c r="S35" s="690"/>
      <c r="T35" s="690"/>
      <c r="U35" s="690"/>
      <c r="V35" s="690"/>
      <c r="W35" s="690"/>
      <c r="X35" s="690"/>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2"/>
    </row>
    <row r="36" spans="2:53" ht="21.75" customHeight="1">
      <c r="B36" s="448"/>
      <c r="C36" s="691" t="s">
        <v>430</v>
      </c>
      <c r="D36" s="691"/>
      <c r="E36" s="691"/>
      <c r="F36" s="691"/>
      <c r="G36" s="691"/>
      <c r="H36" s="691"/>
      <c r="I36" s="691"/>
      <c r="J36" s="691"/>
      <c r="K36" s="691"/>
      <c r="L36" s="691"/>
      <c r="M36" s="691"/>
      <c r="N36" s="691"/>
      <c r="O36" s="691"/>
      <c r="P36" s="691"/>
      <c r="Q36" s="691"/>
      <c r="R36" s="691"/>
      <c r="S36" s="691"/>
      <c r="T36" s="691"/>
      <c r="U36" s="691"/>
      <c r="V36" s="691"/>
      <c r="W36" s="691"/>
      <c r="X36" s="691"/>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row>
    <row r="37" spans="2:53" ht="21.75" customHeight="1">
      <c r="B37" s="448"/>
      <c r="C37" s="691" t="s">
        <v>453</v>
      </c>
      <c r="D37" s="691"/>
      <c r="E37" s="691"/>
      <c r="F37" s="691"/>
      <c r="G37" s="691"/>
      <c r="H37" s="691"/>
      <c r="I37" s="691"/>
      <c r="J37" s="691"/>
      <c r="K37" s="691"/>
      <c r="L37" s="691"/>
      <c r="M37" s="691"/>
      <c r="N37" s="691"/>
      <c r="O37" s="691"/>
      <c r="P37" s="691"/>
      <c r="Q37" s="691"/>
      <c r="R37" s="691"/>
      <c r="S37" s="691"/>
      <c r="T37" s="691"/>
      <c r="U37" s="691"/>
      <c r="V37" s="691"/>
      <c r="W37" s="691"/>
      <c r="X37" s="691"/>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row>
    <row r="38" spans="2:53" ht="21.75" customHeight="1">
      <c r="B38" s="449"/>
      <c r="C38" s="687"/>
      <c r="D38" s="687"/>
      <c r="E38" s="687"/>
      <c r="F38" s="687"/>
      <c r="G38" s="687"/>
      <c r="H38" s="687"/>
      <c r="I38" s="687"/>
      <c r="J38" s="687"/>
      <c r="K38" s="687"/>
      <c r="L38" s="687"/>
      <c r="M38" s="687"/>
      <c r="N38" s="687"/>
      <c r="O38" s="687"/>
      <c r="P38" s="687"/>
      <c r="Q38" s="687"/>
      <c r="R38" s="687"/>
      <c r="S38" s="687"/>
      <c r="T38" s="687"/>
      <c r="U38" s="687"/>
      <c r="V38" s="687"/>
      <c r="W38" s="687"/>
      <c r="X38" s="687"/>
      <c r="Y38" s="687"/>
      <c r="Z38" s="687"/>
      <c r="AA38" s="687"/>
      <c r="AB38" s="687"/>
      <c r="AC38" s="687"/>
      <c r="AD38" s="687"/>
      <c r="AE38" s="687"/>
      <c r="AF38" s="687"/>
      <c r="AG38" s="687"/>
      <c r="AH38" s="687"/>
      <c r="AI38" s="687"/>
      <c r="AJ38" s="687"/>
      <c r="AK38" s="687"/>
      <c r="AL38" s="687"/>
      <c r="AM38" s="687"/>
      <c r="AN38" s="687"/>
      <c r="AO38" s="687"/>
      <c r="AP38" s="687"/>
      <c r="AQ38" s="687"/>
      <c r="AR38" s="687"/>
      <c r="AS38" s="687"/>
      <c r="AT38" s="687"/>
      <c r="AU38" s="687"/>
      <c r="AV38" s="687"/>
      <c r="AW38" s="687"/>
      <c r="AX38" s="687"/>
      <c r="AY38" s="687"/>
      <c r="AZ38" s="687"/>
      <c r="BA38" s="687"/>
    </row>
  </sheetData>
  <sheetProtection insertColumns="0" insertRows="0" insertHyperlinks="0" deleteColumns="0" deleteRows="0" sort="0" autoFilter="0" pivotTables="0"/>
  <mergeCells count="35">
    <mergeCell ref="B2:E2"/>
    <mergeCell ref="D8:E8"/>
    <mergeCell ref="D9:E9"/>
    <mergeCell ref="B5:B11"/>
    <mergeCell ref="D7:E7"/>
    <mergeCell ref="B3:F4"/>
    <mergeCell ref="C5:E5"/>
    <mergeCell ref="C10:E10"/>
    <mergeCell ref="D6:E6"/>
    <mergeCell ref="W3:X4"/>
    <mergeCell ref="O3:P3"/>
    <mergeCell ref="Q3:R3"/>
    <mergeCell ref="S3:T3"/>
    <mergeCell ref="K3:L3"/>
    <mergeCell ref="I3:J3"/>
    <mergeCell ref="M3:N3"/>
    <mergeCell ref="U3:V3"/>
    <mergeCell ref="C38:BA38"/>
    <mergeCell ref="B29:D29"/>
    <mergeCell ref="W32:X32"/>
    <mergeCell ref="B30:E30"/>
    <mergeCell ref="B31:E31"/>
    <mergeCell ref="C35:X35"/>
    <mergeCell ref="C36:X36"/>
    <mergeCell ref="C37:X37"/>
    <mergeCell ref="B27:E27"/>
    <mergeCell ref="W6:X6"/>
    <mergeCell ref="W7:X7"/>
    <mergeCell ref="C12:E12"/>
    <mergeCell ref="C13:E13"/>
    <mergeCell ref="C14:C18"/>
    <mergeCell ref="B26:E26"/>
    <mergeCell ref="B25:D25"/>
    <mergeCell ref="B12:B21"/>
    <mergeCell ref="B22:E22"/>
  </mergeCells>
  <printOptions/>
  <pageMargins left="0.5905511811023623" right="0.1968503937007874" top="0.7874015748031497" bottom="0.1968503937007874" header="0.5118110236220472" footer="0.5118110236220472"/>
  <pageSetup fitToWidth="0" horizontalDpi="300" verticalDpi="300" orientation="landscape" paperSize="9" scale="56" r:id="rId3"/>
  <drawing r:id="rId2"/>
  <legacyDrawing r:id="rId1"/>
</worksheet>
</file>

<file path=xl/worksheets/sheet9.xml><?xml version="1.0" encoding="utf-8"?>
<worksheet xmlns="http://schemas.openxmlformats.org/spreadsheetml/2006/main" xmlns:r="http://schemas.openxmlformats.org/officeDocument/2006/relationships">
  <sheetPr codeName="Sheet9"/>
  <dimension ref="A1:AB79"/>
  <sheetViews>
    <sheetView showGridLines="0" showRowColHeaders="0" showZeros="0" workbookViewId="0" topLeftCell="A1">
      <pane xSplit="8" ySplit="5" topLeftCell="I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119" customWidth="1"/>
    <col min="2" max="3" width="3.625" style="119" customWidth="1"/>
    <col min="4" max="4" width="2.50390625" style="119" customWidth="1"/>
    <col min="5" max="5" width="7.625" style="119" customWidth="1"/>
    <col min="6" max="6" width="4.625" style="119" customWidth="1"/>
    <col min="7" max="24" width="10.625" style="119" customWidth="1"/>
    <col min="25" max="25" width="4.625" style="119" customWidth="1"/>
    <col min="26" max="26" width="2.75390625" style="119" customWidth="1"/>
    <col min="27" max="27" width="4.625" style="119" customWidth="1"/>
    <col min="28" max="28" width="2.75390625" style="119" customWidth="1"/>
    <col min="29" max="16384" width="11.00390625" style="119" customWidth="1"/>
  </cols>
  <sheetData>
    <row r="1" spans="1:3" ht="33" customHeight="1">
      <c r="A1" s="117"/>
      <c r="B1" s="118"/>
      <c r="C1" s="118"/>
    </row>
    <row r="2" spans="2:28" ht="18.75" customHeight="1" thickBot="1">
      <c r="B2" s="120" t="s">
        <v>348</v>
      </c>
      <c r="C2" s="120"/>
      <c r="D2" s="121"/>
      <c r="E2" s="121"/>
      <c r="F2" s="121"/>
      <c r="G2" s="121"/>
      <c r="H2" s="121"/>
      <c r="I2" s="121"/>
      <c r="J2" s="121"/>
      <c r="K2" s="121"/>
      <c r="L2" s="121"/>
      <c r="M2" s="121"/>
      <c r="N2" s="121"/>
      <c r="O2" s="121"/>
      <c r="P2" s="121"/>
      <c r="Q2" s="121"/>
      <c r="R2" s="121"/>
      <c r="S2" s="121"/>
      <c r="T2" s="121"/>
      <c r="U2" s="121"/>
      <c r="V2" s="121"/>
      <c r="W2" s="121"/>
      <c r="X2" s="121"/>
      <c r="Y2" s="122"/>
      <c r="Z2" s="122"/>
      <c r="AA2" s="122"/>
      <c r="AB2" s="122" t="s">
        <v>194</v>
      </c>
    </row>
    <row r="3" spans="2:28" ht="15.75" customHeight="1">
      <c r="B3" s="123"/>
      <c r="C3" s="124"/>
      <c r="D3" s="124"/>
      <c r="E3" s="124"/>
      <c r="F3" s="124"/>
      <c r="G3" s="124"/>
      <c r="H3" s="125"/>
      <c r="I3" s="545" t="str">
        <f>+WIDECHAR(VALUE('表紙'!$M$1)-3)&amp;"年"</f>
        <v>１７年</v>
      </c>
      <c r="J3" s="126" t="str">
        <f>+WIDECHAR(VALUE('表紙'!$M$1)-2)&amp;"年"</f>
        <v>１８年</v>
      </c>
      <c r="K3" s="127" t="str">
        <f>+WIDECHAR(VALUE('表紙'!$M$1)-1)&amp;"年"</f>
        <v>１９年</v>
      </c>
      <c r="L3" s="128"/>
      <c r="M3" s="129" t="str">
        <f>+WIDECHAR(VALUE('表紙'!$M$1))&amp;"年"</f>
        <v>２０年</v>
      </c>
      <c r="N3" s="128"/>
      <c r="O3" s="129" t="str">
        <f>+WIDECHAR(VALUE('表紙'!$M$1)+1)&amp;"年"</f>
        <v>２１年</v>
      </c>
      <c r="P3" s="130"/>
      <c r="Q3" s="129" t="str">
        <f>+WIDECHAR(VALUE('表紙'!$M$1)+2)&amp;"年"</f>
        <v>２２年</v>
      </c>
      <c r="R3" s="127"/>
      <c r="S3" s="129" t="str">
        <f>+WIDECHAR(VALUE('表紙'!$M$1)+3)&amp;"年"</f>
        <v>２３年</v>
      </c>
      <c r="T3" s="128"/>
      <c r="U3" s="129" t="str">
        <f>+WIDECHAR(VALUE('表紙'!$M$1)+4)&amp;"年"</f>
        <v>２４年</v>
      </c>
      <c r="V3" s="131"/>
      <c r="W3" s="726" t="s">
        <v>191</v>
      </c>
      <c r="X3" s="727"/>
      <c r="Y3" s="132" t="s">
        <v>195</v>
      </c>
      <c r="Z3" s="133"/>
      <c r="AA3" s="133"/>
      <c r="AB3" s="134"/>
    </row>
    <row r="4" spans="2:28" ht="15.75" customHeight="1">
      <c r="B4" s="135" t="s">
        <v>196</v>
      </c>
      <c r="C4" s="136"/>
      <c r="D4" s="136"/>
      <c r="E4" s="136"/>
      <c r="F4" s="136"/>
      <c r="G4" s="136"/>
      <c r="H4" s="137"/>
      <c r="I4" s="746" t="s">
        <v>197</v>
      </c>
      <c r="J4" s="746" t="s">
        <v>197</v>
      </c>
      <c r="K4" s="138" t="s">
        <v>198</v>
      </c>
      <c r="L4" s="748" t="s">
        <v>197</v>
      </c>
      <c r="M4" s="728" t="s">
        <v>199</v>
      </c>
      <c r="N4" s="139" t="s">
        <v>198</v>
      </c>
      <c r="O4" s="728" t="s">
        <v>199</v>
      </c>
      <c r="P4" s="139" t="s">
        <v>198</v>
      </c>
      <c r="Q4" s="728" t="s">
        <v>199</v>
      </c>
      <c r="R4" s="139" t="s">
        <v>198</v>
      </c>
      <c r="S4" s="728" t="s">
        <v>199</v>
      </c>
      <c r="T4" s="139" t="s">
        <v>198</v>
      </c>
      <c r="U4" s="728" t="s">
        <v>199</v>
      </c>
      <c r="V4" s="139" t="s">
        <v>198</v>
      </c>
      <c r="W4" s="728" t="s">
        <v>199</v>
      </c>
      <c r="X4" s="139" t="s">
        <v>198</v>
      </c>
      <c r="Y4" s="140"/>
      <c r="Z4" s="86"/>
      <c r="AA4" s="141" t="s">
        <v>200</v>
      </c>
      <c r="AB4" s="142"/>
    </row>
    <row r="5" spans="2:28" ht="15.75" customHeight="1">
      <c r="B5" s="143"/>
      <c r="C5" s="78"/>
      <c r="D5" s="78"/>
      <c r="E5" s="78"/>
      <c r="F5" s="78"/>
      <c r="G5" s="78"/>
      <c r="H5" s="144"/>
      <c r="I5" s="747"/>
      <c r="J5" s="747"/>
      <c r="K5" s="145" t="s">
        <v>199</v>
      </c>
      <c r="L5" s="729"/>
      <c r="M5" s="729"/>
      <c r="N5" s="145" t="s">
        <v>199</v>
      </c>
      <c r="O5" s="729"/>
      <c r="P5" s="145" t="s">
        <v>199</v>
      </c>
      <c r="Q5" s="729"/>
      <c r="R5" s="145" t="s">
        <v>199</v>
      </c>
      <c r="S5" s="729"/>
      <c r="T5" s="145" t="s">
        <v>199</v>
      </c>
      <c r="U5" s="729"/>
      <c r="V5" s="145" t="s">
        <v>199</v>
      </c>
      <c r="W5" s="729"/>
      <c r="X5" s="145" t="s">
        <v>199</v>
      </c>
      <c r="Y5" s="146"/>
      <c r="Z5" s="78"/>
      <c r="AA5" s="147" t="s">
        <v>201</v>
      </c>
      <c r="AB5" s="148"/>
    </row>
    <row r="6" spans="2:28" ht="16.5" customHeight="1">
      <c r="B6" s="730" t="s">
        <v>255</v>
      </c>
      <c r="C6" s="731"/>
      <c r="D6" s="732"/>
      <c r="E6" s="229" t="s">
        <v>203</v>
      </c>
      <c r="F6" s="229"/>
      <c r="G6" s="229"/>
      <c r="H6" s="230"/>
      <c r="I6" s="503"/>
      <c r="J6" s="503"/>
      <c r="K6" s="503"/>
      <c r="L6" s="503"/>
      <c r="M6" s="503"/>
      <c r="N6" s="503"/>
      <c r="O6" s="503"/>
      <c r="P6" s="503"/>
      <c r="Q6" s="503"/>
      <c r="R6" s="503"/>
      <c r="S6" s="503"/>
      <c r="T6" s="503"/>
      <c r="U6" s="503"/>
      <c r="V6" s="503"/>
      <c r="W6" s="503"/>
      <c r="X6" s="503"/>
      <c r="Y6" s="232"/>
      <c r="Z6" s="233"/>
      <c r="AA6" s="233"/>
      <c r="AB6" s="234"/>
    </row>
    <row r="7" spans="2:28" ht="16.5" customHeight="1">
      <c r="B7" s="733"/>
      <c r="C7" s="734"/>
      <c r="D7" s="735"/>
      <c r="E7" s="229" t="s">
        <v>204</v>
      </c>
      <c r="F7" s="229"/>
      <c r="G7" s="229"/>
      <c r="H7" s="230"/>
      <c r="I7" s="503"/>
      <c r="J7" s="503"/>
      <c r="K7" s="503"/>
      <c r="L7" s="503"/>
      <c r="M7" s="503"/>
      <c r="N7" s="503"/>
      <c r="O7" s="503"/>
      <c r="P7" s="503"/>
      <c r="Q7" s="503"/>
      <c r="R7" s="503"/>
      <c r="S7" s="503"/>
      <c r="T7" s="503"/>
      <c r="U7" s="503"/>
      <c r="V7" s="503"/>
      <c r="W7" s="503"/>
      <c r="X7" s="503"/>
      <c r="Y7" s="235"/>
      <c r="Z7" s="236"/>
      <c r="AA7" s="236"/>
      <c r="AB7" s="237"/>
    </row>
    <row r="8" spans="2:28" ht="16.5" customHeight="1">
      <c r="B8" s="733"/>
      <c r="C8" s="734"/>
      <c r="D8" s="735"/>
      <c r="E8" s="229" t="s">
        <v>205</v>
      </c>
      <c r="F8" s="229"/>
      <c r="G8" s="229"/>
      <c r="H8" s="230"/>
      <c r="I8" s="503"/>
      <c r="J8" s="503"/>
      <c r="K8" s="503"/>
      <c r="L8" s="503"/>
      <c r="M8" s="503"/>
      <c r="N8" s="503"/>
      <c r="O8" s="503"/>
      <c r="P8" s="503"/>
      <c r="Q8" s="503"/>
      <c r="R8" s="503"/>
      <c r="S8" s="503"/>
      <c r="T8" s="503"/>
      <c r="U8" s="503"/>
      <c r="V8" s="503"/>
      <c r="W8" s="503"/>
      <c r="X8" s="503"/>
      <c r="Y8" s="235"/>
      <c r="Z8" s="236"/>
      <c r="AA8" s="236"/>
      <c r="AB8" s="237"/>
    </row>
    <row r="9" spans="2:28" ht="16.5" customHeight="1">
      <c r="B9" s="736"/>
      <c r="C9" s="737"/>
      <c r="D9" s="738"/>
      <c r="E9" s="152"/>
      <c r="F9" s="113" t="s">
        <v>4</v>
      </c>
      <c r="G9" s="152"/>
      <c r="H9" s="231" t="s">
        <v>206</v>
      </c>
      <c r="I9" s="504">
        <f>SUM(I6:I8)</f>
        <v>0</v>
      </c>
      <c r="J9" s="504">
        <f aca="true" t="shared" si="0" ref="J9:X9">SUM(J6:J8)</f>
        <v>0</v>
      </c>
      <c r="K9" s="504">
        <f t="shared" si="0"/>
        <v>0</v>
      </c>
      <c r="L9" s="504">
        <f t="shared" si="0"/>
        <v>0</v>
      </c>
      <c r="M9" s="504">
        <f t="shared" si="0"/>
        <v>0</v>
      </c>
      <c r="N9" s="504">
        <f t="shared" si="0"/>
        <v>0</v>
      </c>
      <c r="O9" s="504">
        <f t="shared" si="0"/>
        <v>0</v>
      </c>
      <c r="P9" s="504">
        <f t="shared" si="0"/>
        <v>0</v>
      </c>
      <c r="Q9" s="504">
        <f t="shared" si="0"/>
        <v>0</v>
      </c>
      <c r="R9" s="504">
        <f t="shared" si="0"/>
        <v>0</v>
      </c>
      <c r="S9" s="504">
        <f t="shared" si="0"/>
        <v>0</v>
      </c>
      <c r="T9" s="504">
        <f t="shared" si="0"/>
        <v>0</v>
      </c>
      <c r="U9" s="504">
        <f t="shared" si="0"/>
        <v>0</v>
      </c>
      <c r="V9" s="504">
        <f t="shared" si="0"/>
        <v>0</v>
      </c>
      <c r="W9" s="504">
        <f t="shared" si="0"/>
        <v>0</v>
      </c>
      <c r="X9" s="504">
        <f t="shared" si="0"/>
        <v>0</v>
      </c>
      <c r="Y9" s="238"/>
      <c r="Z9" s="239"/>
      <c r="AA9" s="239"/>
      <c r="AB9" s="240"/>
    </row>
    <row r="10" spans="2:28" ht="16.5" customHeight="1">
      <c r="B10" s="739" t="s">
        <v>257</v>
      </c>
      <c r="C10" s="744" t="s">
        <v>256</v>
      </c>
      <c r="D10" s="149"/>
      <c r="E10" s="153">
        <v>20</v>
      </c>
      <c r="F10" s="154"/>
      <c r="G10" s="150"/>
      <c r="H10" s="155" t="s">
        <v>207</v>
      </c>
      <c r="I10" s="505"/>
      <c r="J10" s="505"/>
      <c r="K10" s="505"/>
      <c r="L10" s="505"/>
      <c r="M10" s="505"/>
      <c r="N10" s="505"/>
      <c r="O10" s="506"/>
      <c r="P10" s="506"/>
      <c r="Q10" s="506"/>
      <c r="R10" s="506"/>
      <c r="S10" s="506"/>
      <c r="T10" s="506"/>
      <c r="U10" s="506"/>
      <c r="V10" s="506"/>
      <c r="W10" s="506"/>
      <c r="X10" s="506"/>
      <c r="Y10" s="70"/>
      <c r="Z10" s="71" t="s">
        <v>208</v>
      </c>
      <c r="AA10" s="70"/>
      <c r="AB10" s="72" t="s">
        <v>208</v>
      </c>
    </row>
    <row r="11" spans="2:28" ht="16.5" customHeight="1">
      <c r="B11" s="740"/>
      <c r="C11" s="745"/>
      <c r="D11" s="160" t="s">
        <v>211</v>
      </c>
      <c r="E11" s="516"/>
      <c r="F11" s="102" t="s">
        <v>212</v>
      </c>
      <c r="G11" s="75"/>
      <c r="H11" s="158" t="s">
        <v>210</v>
      </c>
      <c r="I11" s="507"/>
      <c r="J11" s="507"/>
      <c r="K11" s="507"/>
      <c r="L11" s="507"/>
      <c r="M11" s="507"/>
      <c r="N11" s="507"/>
      <c r="O11" s="508"/>
      <c r="P11" s="508"/>
      <c r="Q11" s="508"/>
      <c r="R11" s="508"/>
      <c r="S11" s="508"/>
      <c r="T11" s="508"/>
      <c r="U11" s="508"/>
      <c r="V11" s="508"/>
      <c r="W11" s="508"/>
      <c r="X11" s="508"/>
      <c r="Y11" s="692"/>
      <c r="Z11" s="693"/>
      <c r="AA11" s="692"/>
      <c r="AB11" s="694"/>
    </row>
    <row r="12" spans="2:28" ht="16.5" customHeight="1">
      <c r="B12" s="740"/>
      <c r="C12" s="745"/>
      <c r="D12" s="149"/>
      <c r="E12" s="153">
        <f>E10+1</f>
        <v>21</v>
      </c>
      <c r="F12" s="154"/>
      <c r="G12" s="150"/>
      <c r="H12" s="155" t="s">
        <v>207</v>
      </c>
      <c r="I12" s="505"/>
      <c r="J12" s="505"/>
      <c r="K12" s="505"/>
      <c r="L12" s="505"/>
      <c r="M12" s="505"/>
      <c r="N12" s="505"/>
      <c r="O12" s="505"/>
      <c r="P12" s="505"/>
      <c r="Q12" s="506"/>
      <c r="R12" s="506"/>
      <c r="S12" s="506"/>
      <c r="T12" s="506"/>
      <c r="U12" s="506"/>
      <c r="V12" s="506"/>
      <c r="W12" s="506"/>
      <c r="X12" s="506"/>
      <c r="Y12" s="70"/>
      <c r="Z12" s="96" t="s">
        <v>208</v>
      </c>
      <c r="AA12" s="70"/>
      <c r="AB12" s="72" t="s">
        <v>208</v>
      </c>
    </row>
    <row r="13" spans="2:28" ht="16.5" customHeight="1">
      <c r="B13" s="740"/>
      <c r="C13" s="745"/>
      <c r="D13" s="160" t="s">
        <v>211</v>
      </c>
      <c r="E13" s="516"/>
      <c r="F13" s="102" t="s">
        <v>212</v>
      </c>
      <c r="G13" s="75"/>
      <c r="H13" s="158" t="s">
        <v>210</v>
      </c>
      <c r="I13" s="507"/>
      <c r="J13" s="507"/>
      <c r="K13" s="507"/>
      <c r="L13" s="507"/>
      <c r="M13" s="507"/>
      <c r="N13" s="507"/>
      <c r="O13" s="507"/>
      <c r="P13" s="507"/>
      <c r="Q13" s="508"/>
      <c r="R13" s="508"/>
      <c r="S13" s="508"/>
      <c r="T13" s="508"/>
      <c r="U13" s="508"/>
      <c r="V13" s="508"/>
      <c r="W13" s="508"/>
      <c r="X13" s="508"/>
      <c r="Y13" s="692"/>
      <c r="Z13" s="693"/>
      <c r="AA13" s="692"/>
      <c r="AB13" s="694"/>
    </row>
    <row r="14" spans="2:28" ht="16.5" customHeight="1">
      <c r="B14" s="740"/>
      <c r="C14" s="745"/>
      <c r="D14" s="149"/>
      <c r="E14" s="153">
        <f>E12+1</f>
        <v>22</v>
      </c>
      <c r="F14" s="154"/>
      <c r="G14" s="150"/>
      <c r="H14" s="155" t="s">
        <v>207</v>
      </c>
      <c r="I14" s="509"/>
      <c r="J14" s="505"/>
      <c r="K14" s="505"/>
      <c r="L14" s="505"/>
      <c r="M14" s="505"/>
      <c r="N14" s="505"/>
      <c r="O14" s="505"/>
      <c r="P14" s="505"/>
      <c r="Q14" s="505"/>
      <c r="R14" s="505"/>
      <c r="S14" s="506"/>
      <c r="T14" s="506"/>
      <c r="U14" s="506"/>
      <c r="V14" s="506"/>
      <c r="W14" s="506"/>
      <c r="X14" s="506"/>
      <c r="Y14" s="70"/>
      <c r="Z14" s="96" t="s">
        <v>208</v>
      </c>
      <c r="AA14" s="70"/>
      <c r="AB14" s="72" t="s">
        <v>208</v>
      </c>
    </row>
    <row r="15" spans="2:28" ht="16.5" customHeight="1">
      <c r="B15" s="740"/>
      <c r="C15" s="745"/>
      <c r="D15" s="160" t="s">
        <v>211</v>
      </c>
      <c r="E15" s="516"/>
      <c r="F15" s="102" t="s">
        <v>212</v>
      </c>
      <c r="G15" s="75"/>
      <c r="H15" s="158" t="s">
        <v>210</v>
      </c>
      <c r="I15" s="510"/>
      <c r="J15" s="507"/>
      <c r="K15" s="507"/>
      <c r="L15" s="507"/>
      <c r="M15" s="507"/>
      <c r="N15" s="507"/>
      <c r="O15" s="507"/>
      <c r="P15" s="507"/>
      <c r="Q15" s="507"/>
      <c r="R15" s="507"/>
      <c r="S15" s="508"/>
      <c r="T15" s="508"/>
      <c r="U15" s="508"/>
      <c r="V15" s="508"/>
      <c r="W15" s="508"/>
      <c r="X15" s="508"/>
      <c r="Y15" s="692"/>
      <c r="Z15" s="693"/>
      <c r="AA15" s="692"/>
      <c r="AB15" s="694"/>
    </row>
    <row r="16" spans="2:28" ht="16.5" customHeight="1">
      <c r="B16" s="740"/>
      <c r="C16" s="745"/>
      <c r="D16" s="149"/>
      <c r="E16" s="153">
        <f>E14+1</f>
        <v>23</v>
      </c>
      <c r="F16" s="154"/>
      <c r="G16" s="150"/>
      <c r="H16" s="155" t="s">
        <v>207</v>
      </c>
      <c r="I16" s="509"/>
      <c r="J16" s="509"/>
      <c r="K16" s="509"/>
      <c r="L16" s="509"/>
      <c r="M16" s="509"/>
      <c r="N16" s="509"/>
      <c r="O16" s="505"/>
      <c r="P16" s="505"/>
      <c r="Q16" s="505"/>
      <c r="R16" s="505"/>
      <c r="S16" s="505"/>
      <c r="T16" s="505"/>
      <c r="U16" s="506"/>
      <c r="V16" s="506"/>
      <c r="W16" s="506"/>
      <c r="X16" s="506"/>
      <c r="Y16" s="70"/>
      <c r="Z16" s="96" t="s">
        <v>208</v>
      </c>
      <c r="AA16" s="70"/>
      <c r="AB16" s="72" t="s">
        <v>208</v>
      </c>
    </row>
    <row r="17" spans="2:28" ht="16.5" customHeight="1">
      <c r="B17" s="740"/>
      <c r="C17" s="745"/>
      <c r="D17" s="160" t="s">
        <v>211</v>
      </c>
      <c r="E17" s="516"/>
      <c r="F17" s="102" t="s">
        <v>212</v>
      </c>
      <c r="G17" s="75"/>
      <c r="H17" s="158" t="s">
        <v>210</v>
      </c>
      <c r="I17" s="510"/>
      <c r="J17" s="510"/>
      <c r="K17" s="510"/>
      <c r="L17" s="510"/>
      <c r="M17" s="510"/>
      <c r="N17" s="510"/>
      <c r="O17" s="507"/>
      <c r="P17" s="507"/>
      <c r="Q17" s="507"/>
      <c r="R17" s="507"/>
      <c r="S17" s="507"/>
      <c r="T17" s="507"/>
      <c r="U17" s="508"/>
      <c r="V17" s="508"/>
      <c r="W17" s="508"/>
      <c r="X17" s="508"/>
      <c r="Y17" s="692"/>
      <c r="Z17" s="693"/>
      <c r="AA17" s="692"/>
      <c r="AB17" s="694"/>
    </row>
    <row r="18" spans="2:28" ht="16.5" customHeight="1">
      <c r="B18" s="740"/>
      <c r="C18" s="745"/>
      <c r="D18" s="149"/>
      <c r="E18" s="153">
        <f>E16+1</f>
        <v>24</v>
      </c>
      <c r="F18" s="154"/>
      <c r="G18" s="150"/>
      <c r="H18" s="155" t="s">
        <v>207</v>
      </c>
      <c r="I18" s="509"/>
      <c r="J18" s="509"/>
      <c r="K18" s="509"/>
      <c r="L18" s="509"/>
      <c r="M18" s="509"/>
      <c r="N18" s="509"/>
      <c r="O18" s="509"/>
      <c r="P18" s="509"/>
      <c r="Q18" s="505"/>
      <c r="R18" s="505"/>
      <c r="S18" s="505"/>
      <c r="T18" s="505"/>
      <c r="U18" s="505"/>
      <c r="V18" s="505"/>
      <c r="W18" s="506"/>
      <c r="X18" s="506"/>
      <c r="Y18" s="70"/>
      <c r="Z18" s="96" t="s">
        <v>208</v>
      </c>
      <c r="AA18" s="70"/>
      <c r="AB18" s="72" t="s">
        <v>208</v>
      </c>
    </row>
    <row r="19" spans="2:28" ht="16.5" customHeight="1">
      <c r="B19" s="740"/>
      <c r="C19" s="745"/>
      <c r="D19" s="160" t="s">
        <v>211</v>
      </c>
      <c r="E19" s="516"/>
      <c r="F19" s="102" t="s">
        <v>212</v>
      </c>
      <c r="G19" s="75"/>
      <c r="H19" s="158" t="s">
        <v>210</v>
      </c>
      <c r="I19" s="510"/>
      <c r="J19" s="510"/>
      <c r="K19" s="510"/>
      <c r="L19" s="510"/>
      <c r="M19" s="510"/>
      <c r="N19" s="510"/>
      <c r="O19" s="510"/>
      <c r="P19" s="510"/>
      <c r="Q19" s="507"/>
      <c r="R19" s="507"/>
      <c r="S19" s="507"/>
      <c r="T19" s="507"/>
      <c r="U19" s="507"/>
      <c r="V19" s="507"/>
      <c r="W19" s="508"/>
      <c r="X19" s="508"/>
      <c r="Y19" s="692"/>
      <c r="Z19" s="693"/>
      <c r="AA19" s="692"/>
      <c r="AB19" s="694"/>
    </row>
    <row r="20" spans="2:28" ht="16.5" customHeight="1">
      <c r="B20" s="740"/>
      <c r="C20" s="745"/>
      <c r="D20" s="149" t="s">
        <v>464</v>
      </c>
      <c r="E20" s="227"/>
      <c r="F20" s="154"/>
      <c r="G20" s="426" t="s">
        <v>455</v>
      </c>
      <c r="H20" s="155" t="s">
        <v>207</v>
      </c>
      <c r="I20" s="509"/>
      <c r="J20" s="509"/>
      <c r="K20" s="509"/>
      <c r="L20" s="509"/>
      <c r="M20" s="505"/>
      <c r="N20" s="505"/>
      <c r="O20" s="505"/>
      <c r="P20" s="505"/>
      <c r="Q20" s="505"/>
      <c r="R20" s="505"/>
      <c r="S20" s="505"/>
      <c r="T20" s="505"/>
      <c r="U20" s="505"/>
      <c r="V20" s="505"/>
      <c r="W20" s="506"/>
      <c r="X20" s="506"/>
      <c r="Y20" s="70"/>
      <c r="Z20" s="96" t="s">
        <v>208</v>
      </c>
      <c r="AA20" s="70"/>
      <c r="AB20" s="72" t="s">
        <v>208</v>
      </c>
    </row>
    <row r="21" spans="2:28" ht="16.5" customHeight="1">
      <c r="B21" s="740"/>
      <c r="C21" s="745"/>
      <c r="D21" s="160" t="s">
        <v>211</v>
      </c>
      <c r="E21" s="516"/>
      <c r="F21" s="102" t="s">
        <v>212</v>
      </c>
      <c r="G21" s="75"/>
      <c r="H21" s="158" t="s">
        <v>210</v>
      </c>
      <c r="I21" s="510"/>
      <c r="J21" s="510"/>
      <c r="K21" s="510"/>
      <c r="L21" s="510"/>
      <c r="M21" s="507"/>
      <c r="N21" s="507"/>
      <c r="O21" s="507"/>
      <c r="P21" s="507"/>
      <c r="Q21" s="507"/>
      <c r="R21" s="507"/>
      <c r="S21" s="507"/>
      <c r="T21" s="507"/>
      <c r="U21" s="507"/>
      <c r="V21" s="507"/>
      <c r="W21" s="508"/>
      <c r="X21" s="508"/>
      <c r="Y21" s="692"/>
      <c r="Z21" s="693"/>
      <c r="AA21" s="692"/>
      <c r="AB21" s="694"/>
    </row>
    <row r="22" spans="2:28" ht="16.5" customHeight="1">
      <c r="B22" s="740"/>
      <c r="C22" s="163"/>
      <c r="D22" s="154" t="s">
        <v>253</v>
      </c>
      <c r="E22" s="162"/>
      <c r="F22" s="154"/>
      <c r="G22" s="426" t="str">
        <f>+(VALUE('表紙'!$M$1))&amp;"年"</f>
        <v>20年</v>
      </c>
      <c r="H22" s="155" t="s">
        <v>207</v>
      </c>
      <c r="I22" s="505"/>
      <c r="J22" s="505"/>
      <c r="K22" s="505"/>
      <c r="L22" s="505"/>
      <c r="M22" s="505"/>
      <c r="N22" s="505"/>
      <c r="O22" s="506"/>
      <c r="P22" s="506"/>
      <c r="Q22" s="506"/>
      <c r="R22" s="506"/>
      <c r="S22" s="506"/>
      <c r="T22" s="506"/>
      <c r="U22" s="506"/>
      <c r="V22" s="506"/>
      <c r="W22" s="506"/>
      <c r="X22" s="506"/>
      <c r="Y22" s="70"/>
      <c r="Z22" s="71" t="s">
        <v>208</v>
      </c>
      <c r="AA22" s="70"/>
      <c r="AB22" s="72" t="s">
        <v>208</v>
      </c>
    </row>
    <row r="23" spans="2:28" ht="16.5" customHeight="1">
      <c r="B23" s="740"/>
      <c r="C23" s="145"/>
      <c r="D23" s="100" t="s">
        <v>211</v>
      </c>
      <c r="E23" s="517"/>
      <c r="F23" s="100" t="s">
        <v>212</v>
      </c>
      <c r="G23" s="75"/>
      <c r="H23" s="158" t="s">
        <v>210</v>
      </c>
      <c r="I23" s="507"/>
      <c r="J23" s="507"/>
      <c r="K23" s="507"/>
      <c r="L23" s="507"/>
      <c r="M23" s="507"/>
      <c r="N23" s="507"/>
      <c r="O23" s="508"/>
      <c r="P23" s="508"/>
      <c r="Q23" s="508"/>
      <c r="R23" s="508"/>
      <c r="S23" s="508"/>
      <c r="T23" s="508"/>
      <c r="U23" s="508"/>
      <c r="V23" s="508"/>
      <c r="W23" s="508"/>
      <c r="X23" s="508"/>
      <c r="Y23" s="692"/>
      <c r="Z23" s="693"/>
      <c r="AA23" s="692"/>
      <c r="AB23" s="694"/>
    </row>
    <row r="24" spans="2:28" ht="16.5" customHeight="1">
      <c r="B24" s="741"/>
      <c r="C24" s="145"/>
      <c r="D24" s="77" t="s">
        <v>213</v>
      </c>
      <c r="E24" s="78"/>
      <c r="F24" s="78"/>
      <c r="G24" s="164">
        <v>0</v>
      </c>
      <c r="H24" s="165" t="s">
        <v>214</v>
      </c>
      <c r="I24" s="511"/>
      <c r="J24" s="511"/>
      <c r="K24" s="511"/>
      <c r="L24" s="511"/>
      <c r="M24" s="511"/>
      <c r="N24" s="511"/>
      <c r="O24" s="511">
        <f>SUM(O10,O22)</f>
        <v>0</v>
      </c>
      <c r="P24" s="511">
        <f>SUM(P10,P22)</f>
        <v>0</v>
      </c>
      <c r="Q24" s="511">
        <f>SUM(Q10,Q12,Q22)</f>
        <v>0</v>
      </c>
      <c r="R24" s="511">
        <f>SUM(R10,R12,R22)</f>
        <v>0</v>
      </c>
      <c r="S24" s="511">
        <f>SUM(S10,S12,S14,S22)</f>
        <v>0</v>
      </c>
      <c r="T24" s="511">
        <f>SUM(T10,T12,T14,T22)</f>
        <v>0</v>
      </c>
      <c r="U24" s="511">
        <f>SUM(U10,U12,U14,U16,U22)</f>
        <v>0</v>
      </c>
      <c r="V24" s="511">
        <f>SUM(V10,V12,V14,V16,V22)</f>
        <v>0</v>
      </c>
      <c r="W24" s="511">
        <f>SUM(W10,W12,W14,W16,,W18,W20,W22)</f>
        <v>0</v>
      </c>
      <c r="X24" s="511">
        <f>SUM(X10,X12,X14,X16,,X18,X20,X22)</f>
        <v>0</v>
      </c>
      <c r="Y24" s="241"/>
      <c r="Z24" s="242"/>
      <c r="AA24" s="242"/>
      <c r="AB24" s="243"/>
    </row>
    <row r="25" spans="2:28" ht="16.5" customHeight="1">
      <c r="B25" s="166" t="s">
        <v>215</v>
      </c>
      <c r="C25" s="167"/>
      <c r="D25" s="167"/>
      <c r="E25" s="168"/>
      <c r="F25" s="168"/>
      <c r="G25" s="168"/>
      <c r="H25" s="169" t="s">
        <v>216</v>
      </c>
      <c r="I25" s="504">
        <f aca="true" t="shared" si="1" ref="I25:X25">SUM(I9,I24)</f>
        <v>0</v>
      </c>
      <c r="J25" s="504">
        <f t="shared" si="1"/>
        <v>0</v>
      </c>
      <c r="K25" s="504">
        <f t="shared" si="1"/>
        <v>0</v>
      </c>
      <c r="L25" s="504">
        <f t="shared" si="1"/>
        <v>0</v>
      </c>
      <c r="M25" s="504">
        <f t="shared" si="1"/>
        <v>0</v>
      </c>
      <c r="N25" s="504">
        <f t="shared" si="1"/>
        <v>0</v>
      </c>
      <c r="O25" s="504">
        <f t="shared" si="1"/>
        <v>0</v>
      </c>
      <c r="P25" s="504">
        <f t="shared" si="1"/>
        <v>0</v>
      </c>
      <c r="Q25" s="504">
        <f t="shared" si="1"/>
        <v>0</v>
      </c>
      <c r="R25" s="504">
        <f t="shared" si="1"/>
        <v>0</v>
      </c>
      <c r="S25" s="504">
        <f t="shared" si="1"/>
        <v>0</v>
      </c>
      <c r="T25" s="504">
        <f t="shared" si="1"/>
        <v>0</v>
      </c>
      <c r="U25" s="504">
        <f t="shared" si="1"/>
        <v>0</v>
      </c>
      <c r="V25" s="504">
        <f t="shared" si="1"/>
        <v>0</v>
      </c>
      <c r="W25" s="504">
        <f t="shared" si="1"/>
        <v>0</v>
      </c>
      <c r="X25" s="504">
        <f t="shared" si="1"/>
        <v>0</v>
      </c>
      <c r="Y25" s="241"/>
      <c r="Z25" s="242"/>
      <c r="AA25" s="242"/>
      <c r="AB25" s="243"/>
    </row>
    <row r="26" spans="2:28" ht="16.5" customHeight="1">
      <c r="B26" s="715" t="s">
        <v>254</v>
      </c>
      <c r="C26" s="716"/>
      <c r="D26" s="742" t="s">
        <v>217</v>
      </c>
      <c r="E26" s="743"/>
      <c r="F26" s="743"/>
      <c r="G26" s="743"/>
      <c r="H26" s="114" t="s">
        <v>218</v>
      </c>
      <c r="I26" s="512"/>
      <c r="J26" s="512"/>
      <c r="K26" s="512"/>
      <c r="L26" s="512"/>
      <c r="M26" s="512"/>
      <c r="N26" s="512"/>
      <c r="O26" s="504"/>
      <c r="P26" s="504"/>
      <c r="Q26" s="504"/>
      <c r="R26" s="504"/>
      <c r="S26" s="504"/>
      <c r="T26" s="504"/>
      <c r="U26" s="504"/>
      <c r="V26" s="504"/>
      <c r="W26" s="504"/>
      <c r="X26" s="504"/>
      <c r="Y26" s="241"/>
      <c r="Z26" s="242"/>
      <c r="AA26" s="242"/>
      <c r="AB26" s="243"/>
    </row>
    <row r="27" spans="2:28" ht="16.5" customHeight="1">
      <c r="B27" s="717"/>
      <c r="C27" s="718"/>
      <c r="D27" s="228" t="s">
        <v>219</v>
      </c>
      <c r="E27" s="229"/>
      <c r="F27" s="229"/>
      <c r="G27" s="229"/>
      <c r="H27" s="169" t="s">
        <v>220</v>
      </c>
      <c r="I27" s="513">
        <f>IF(menu!$A$14="法人",'経営収支計画（法人）'!G34,+'経営収支計画（個人）'!G43)</f>
        <v>0</v>
      </c>
      <c r="J27" s="513">
        <f>IF(menu!$A$14="法人",'経営収支計画（法人）'!H34,+'経営収支計画（個人）'!H43)</f>
        <v>0</v>
      </c>
      <c r="K27" s="513">
        <f>IF(menu!$A$14="法人",'経営収支計画（法人）'!I34,+'経営収支計画（個人）'!I43)</f>
        <v>0</v>
      </c>
      <c r="L27" s="513">
        <f>IF(menu!$A$14="法人",'経営収支計画（法人）'!J34,+'経営収支計画（個人）'!J43)</f>
        <v>0</v>
      </c>
      <c r="M27" s="513">
        <f>IF(menu!$A$14="法人",'経営収支計画（法人）'!K34,+'経営収支計画（個人）'!K43)</f>
        <v>0</v>
      </c>
      <c r="N27" s="513">
        <f>IF(menu!$A$14="法人",'経営収支計画（法人）'!L34,+'経営収支計画（個人）'!L43)</f>
        <v>0</v>
      </c>
      <c r="O27" s="513">
        <f>IF(menu!$A$14="法人",'経営収支計画（法人）'!M34,+'経営収支計画（個人）'!M43)</f>
        <v>0</v>
      </c>
      <c r="P27" s="513">
        <f>IF(menu!$A$14="法人",'経営収支計画（法人）'!N34,+'経営収支計画（個人）'!N43)</f>
        <v>0</v>
      </c>
      <c r="Q27" s="513">
        <f>IF(menu!$A$14="法人",'経営収支計画（法人）'!O34,+'経営収支計画（個人）'!O43)</f>
        <v>0</v>
      </c>
      <c r="R27" s="513">
        <f>IF(menu!$A$14="法人",'経営収支計画（法人）'!P34,+'経営収支計画（個人）'!P43)</f>
        <v>0</v>
      </c>
      <c r="S27" s="513">
        <f>IF(menu!$A$14="法人",'経営収支計画（法人）'!Q34,+'経営収支計画（個人）'!Q43)</f>
        <v>0</v>
      </c>
      <c r="T27" s="513">
        <f>IF(menu!$A$14="法人",'経営収支計画（法人）'!R34,+'経営収支計画（個人）'!R43)</f>
        <v>0</v>
      </c>
      <c r="U27" s="513">
        <f>IF(menu!$A$14="法人",'経営収支計画（法人）'!S34,+'経営収支計画（個人）'!S43)</f>
        <v>0</v>
      </c>
      <c r="V27" s="513">
        <f>IF(menu!$A$14="法人",'経営収支計画（法人）'!T34,+'経営収支計画（個人）'!T43)</f>
        <v>0</v>
      </c>
      <c r="W27" s="513">
        <f>IF(menu!$A$14="法人",'経営収支計画（法人）'!U34,+'経営収支計画（個人）'!U43)</f>
        <v>0</v>
      </c>
      <c r="X27" s="513">
        <f>IF(menu!$A$14="法人",'経営収支計画（法人）'!V34,+'経営収支計画（個人）'!V43)</f>
        <v>0</v>
      </c>
      <c r="Y27" s="241"/>
      <c r="Z27" s="242"/>
      <c r="AA27" s="242"/>
      <c r="AB27" s="243"/>
    </row>
    <row r="28" spans="2:28" ht="16.5" customHeight="1">
      <c r="B28" s="719"/>
      <c r="C28" s="720"/>
      <c r="D28" s="88" t="s">
        <v>221</v>
      </c>
      <c r="E28" s="78"/>
      <c r="F28" s="78"/>
      <c r="G28" s="78"/>
      <c r="H28" s="74" t="s">
        <v>222</v>
      </c>
      <c r="I28" s="504">
        <f>+I26+I27</f>
        <v>0</v>
      </c>
      <c r="J28" s="504">
        <f aca="true" t="shared" si="2" ref="J28:X28">+J26+J27</f>
        <v>0</v>
      </c>
      <c r="K28" s="504">
        <f t="shared" si="2"/>
        <v>0</v>
      </c>
      <c r="L28" s="504">
        <f t="shared" si="2"/>
        <v>0</v>
      </c>
      <c r="M28" s="504">
        <f t="shared" si="2"/>
        <v>0</v>
      </c>
      <c r="N28" s="504">
        <f t="shared" si="2"/>
        <v>0</v>
      </c>
      <c r="O28" s="504">
        <f t="shared" si="2"/>
        <v>0</v>
      </c>
      <c r="P28" s="504">
        <f t="shared" si="2"/>
        <v>0</v>
      </c>
      <c r="Q28" s="504">
        <f t="shared" si="2"/>
        <v>0</v>
      </c>
      <c r="R28" s="504">
        <f t="shared" si="2"/>
        <v>0</v>
      </c>
      <c r="S28" s="504">
        <f t="shared" si="2"/>
        <v>0</v>
      </c>
      <c r="T28" s="504">
        <f t="shared" si="2"/>
        <v>0</v>
      </c>
      <c r="U28" s="504">
        <f t="shared" si="2"/>
        <v>0</v>
      </c>
      <c r="V28" s="504">
        <f t="shared" si="2"/>
        <v>0</v>
      </c>
      <c r="W28" s="504">
        <f t="shared" si="2"/>
        <v>0</v>
      </c>
      <c r="X28" s="504">
        <f t="shared" si="2"/>
        <v>0</v>
      </c>
      <c r="Y28" s="241"/>
      <c r="Z28" s="242"/>
      <c r="AA28" s="242"/>
      <c r="AB28" s="243"/>
    </row>
    <row r="29" spans="2:28" ht="16.5" customHeight="1">
      <c r="B29" s="76" t="s">
        <v>223</v>
      </c>
      <c r="C29" s="77"/>
      <c r="D29" s="78"/>
      <c r="E29" s="78"/>
      <c r="F29" s="78"/>
      <c r="G29" s="78"/>
      <c r="H29" s="74" t="s">
        <v>224</v>
      </c>
      <c r="I29" s="504">
        <f>+I28-I25</f>
        <v>0</v>
      </c>
      <c r="J29" s="504">
        <f aca="true" t="shared" si="3" ref="J29:X29">+J28-J25</f>
        <v>0</v>
      </c>
      <c r="K29" s="504">
        <f t="shared" si="3"/>
        <v>0</v>
      </c>
      <c r="L29" s="504">
        <f t="shared" si="3"/>
        <v>0</v>
      </c>
      <c r="M29" s="504">
        <f t="shared" si="3"/>
        <v>0</v>
      </c>
      <c r="N29" s="504">
        <f t="shared" si="3"/>
        <v>0</v>
      </c>
      <c r="O29" s="504">
        <f t="shared" si="3"/>
        <v>0</v>
      </c>
      <c r="P29" s="504">
        <f t="shared" si="3"/>
        <v>0</v>
      </c>
      <c r="Q29" s="504">
        <f t="shared" si="3"/>
        <v>0</v>
      </c>
      <c r="R29" s="504">
        <f t="shared" si="3"/>
        <v>0</v>
      </c>
      <c r="S29" s="504">
        <f t="shared" si="3"/>
        <v>0</v>
      </c>
      <c r="T29" s="504">
        <f t="shared" si="3"/>
        <v>0</v>
      </c>
      <c r="U29" s="504">
        <f t="shared" si="3"/>
        <v>0</v>
      </c>
      <c r="V29" s="504">
        <f t="shared" si="3"/>
        <v>0</v>
      </c>
      <c r="W29" s="504">
        <f t="shared" si="3"/>
        <v>0</v>
      </c>
      <c r="X29" s="504">
        <f t="shared" si="3"/>
        <v>0</v>
      </c>
      <c r="Y29" s="241"/>
      <c r="Z29" s="242"/>
      <c r="AA29" s="242"/>
      <c r="AB29" s="243"/>
    </row>
    <row r="30" spans="2:28" ht="16.5" customHeight="1">
      <c r="B30" s="76" t="s">
        <v>225</v>
      </c>
      <c r="C30" s="77"/>
      <c r="D30" s="78"/>
      <c r="E30" s="78"/>
      <c r="F30" s="78"/>
      <c r="G30" s="78"/>
      <c r="H30" s="74" t="s">
        <v>226</v>
      </c>
      <c r="I30" s="514"/>
      <c r="J30" s="514"/>
      <c r="K30" s="514"/>
      <c r="L30" s="514"/>
      <c r="M30" s="514"/>
      <c r="N30" s="514"/>
      <c r="O30" s="514"/>
      <c r="P30" s="514"/>
      <c r="Q30" s="514"/>
      <c r="R30" s="514"/>
      <c r="S30" s="514"/>
      <c r="T30" s="514"/>
      <c r="U30" s="514"/>
      <c r="V30" s="514"/>
      <c r="W30" s="514"/>
      <c r="X30" s="514"/>
      <c r="Y30" s="241"/>
      <c r="Z30" s="242"/>
      <c r="AA30" s="242"/>
      <c r="AB30" s="243"/>
    </row>
    <row r="31" spans="2:28" ht="16.5" customHeight="1" thickBot="1">
      <c r="B31" s="170" t="s">
        <v>227</v>
      </c>
      <c r="C31" s="171"/>
      <c r="D31" s="171"/>
      <c r="E31" s="171"/>
      <c r="F31" s="172"/>
      <c r="G31" s="172"/>
      <c r="H31" s="173" t="s">
        <v>228</v>
      </c>
      <c r="I31" s="515">
        <f>+I29+I30</f>
        <v>0</v>
      </c>
      <c r="J31" s="515">
        <f aca="true" t="shared" si="4" ref="J31:X31">+J29+J30</f>
        <v>0</v>
      </c>
      <c r="K31" s="515">
        <f t="shared" si="4"/>
        <v>0</v>
      </c>
      <c r="L31" s="515">
        <f t="shared" si="4"/>
        <v>0</v>
      </c>
      <c r="M31" s="515">
        <f t="shared" si="4"/>
        <v>0</v>
      </c>
      <c r="N31" s="515">
        <f t="shared" si="4"/>
        <v>0</v>
      </c>
      <c r="O31" s="515">
        <f t="shared" si="4"/>
        <v>0</v>
      </c>
      <c r="P31" s="515">
        <f t="shared" si="4"/>
        <v>0</v>
      </c>
      <c r="Q31" s="515">
        <f t="shared" si="4"/>
        <v>0</v>
      </c>
      <c r="R31" s="515">
        <f t="shared" si="4"/>
        <v>0</v>
      </c>
      <c r="S31" s="515">
        <f t="shared" si="4"/>
        <v>0</v>
      </c>
      <c r="T31" s="515">
        <f t="shared" si="4"/>
        <v>0</v>
      </c>
      <c r="U31" s="515">
        <f t="shared" si="4"/>
        <v>0</v>
      </c>
      <c r="V31" s="515">
        <f t="shared" si="4"/>
        <v>0</v>
      </c>
      <c r="W31" s="515">
        <f t="shared" si="4"/>
        <v>0</v>
      </c>
      <c r="X31" s="515">
        <f t="shared" si="4"/>
        <v>0</v>
      </c>
      <c r="Y31" s="244"/>
      <c r="Z31" s="245"/>
      <c r="AA31" s="245"/>
      <c r="AB31" s="246"/>
    </row>
    <row r="32" spans="2:28" ht="15" customHeight="1">
      <c r="B32" s="174" t="s">
        <v>229</v>
      </c>
      <c r="C32" s="175"/>
      <c r="D32" s="175"/>
      <c r="E32" s="175"/>
      <c r="F32" s="175"/>
      <c r="G32" s="175"/>
      <c r="H32" s="175"/>
      <c r="I32" s="175"/>
      <c r="J32" s="175"/>
      <c r="K32" s="175"/>
      <c r="L32" s="175"/>
      <c r="M32" s="175"/>
      <c r="N32" s="176"/>
      <c r="O32" s="175"/>
      <c r="P32" s="175"/>
      <c r="Q32" s="175"/>
      <c r="R32" s="175"/>
      <c r="S32" s="175"/>
      <c r="T32" s="175"/>
      <c r="U32" s="175"/>
      <c r="V32" s="175"/>
      <c r="W32" s="175"/>
      <c r="X32" s="175"/>
      <c r="Y32" s="175"/>
      <c r="Z32" s="175"/>
      <c r="AA32" s="175"/>
      <c r="AB32" s="175"/>
    </row>
    <row r="33" spans="2:28" ht="15" customHeight="1">
      <c r="B33" s="174" t="s">
        <v>230</v>
      </c>
      <c r="C33" s="175"/>
      <c r="D33" s="175"/>
      <c r="E33" s="175"/>
      <c r="F33" s="175"/>
      <c r="G33" s="175"/>
      <c r="H33" s="175"/>
      <c r="I33" s="175"/>
      <c r="J33" s="175"/>
      <c r="K33" s="175"/>
      <c r="L33" s="175"/>
      <c r="M33" s="175"/>
      <c r="N33" s="175"/>
      <c r="O33" s="175"/>
      <c r="P33" s="175"/>
      <c r="Q33" s="175"/>
      <c r="R33" s="175"/>
      <c r="S33" s="175"/>
      <c r="T33" s="175"/>
      <c r="U33" s="175"/>
      <c r="V33" s="175"/>
      <c r="W33" s="175"/>
      <c r="X33" s="175"/>
      <c r="Y33" s="177"/>
      <c r="Z33" s="177"/>
      <c r="AA33" s="177"/>
      <c r="AB33" s="177"/>
    </row>
    <row r="34" spans="2:28" ht="15" customHeight="1">
      <c r="B34" s="174" t="s">
        <v>231</v>
      </c>
      <c r="C34" s="175"/>
      <c r="D34" s="175"/>
      <c r="E34" s="175"/>
      <c r="F34" s="175"/>
      <c r="G34" s="175"/>
      <c r="H34" s="175"/>
      <c r="I34" s="175"/>
      <c r="J34" s="175"/>
      <c r="K34" s="175"/>
      <c r="L34" s="175"/>
      <c r="M34" s="175"/>
      <c r="N34" s="175"/>
      <c r="O34" s="175"/>
      <c r="P34" s="175"/>
      <c r="Q34" s="175"/>
      <c r="R34" s="175"/>
      <c r="S34" s="175"/>
      <c r="T34" s="175"/>
      <c r="U34" s="175"/>
      <c r="V34" s="175"/>
      <c r="W34" s="175"/>
      <c r="X34" s="175"/>
      <c r="Y34" s="177"/>
      <c r="Z34" s="177"/>
      <c r="AA34" s="177"/>
      <c r="AB34" s="177"/>
    </row>
    <row r="35" spans="25:28" ht="17.25">
      <c r="Y35" s="178"/>
      <c r="Z35" s="178"/>
      <c r="AA35" s="178"/>
      <c r="AB35" s="178"/>
    </row>
    <row r="36" spans="2:24" s="175" customFormat="1" ht="15" customHeight="1" hidden="1">
      <c r="B36" s="149" t="s">
        <v>232</v>
      </c>
      <c r="C36" s="150"/>
      <c r="D36" s="179" t="s">
        <v>233</v>
      </c>
      <c r="E36" s="113"/>
      <c r="F36" s="113"/>
      <c r="G36" s="113"/>
      <c r="H36" s="180"/>
      <c r="I36" s="79" t="e">
        <f aca="true" t="shared" si="5" ref="I36:X36">I48+I50+I52+I54+I56+I59+I62</f>
        <v>#REF!</v>
      </c>
      <c r="J36" s="79" t="e">
        <f t="shared" si="5"/>
        <v>#REF!</v>
      </c>
      <c r="K36" s="79" t="e">
        <f t="shared" si="5"/>
        <v>#REF!</v>
      </c>
      <c r="L36" s="79" t="e">
        <f t="shared" si="5"/>
        <v>#REF!</v>
      </c>
      <c r="M36" s="79" t="e">
        <f t="shared" si="5"/>
        <v>#REF!</v>
      </c>
      <c r="N36" s="79" t="e">
        <f t="shared" si="5"/>
        <v>#REF!</v>
      </c>
      <c r="O36" s="79" t="e">
        <f t="shared" si="5"/>
        <v>#REF!</v>
      </c>
      <c r="P36" s="79" t="e">
        <f t="shared" si="5"/>
        <v>#REF!</v>
      </c>
      <c r="Q36" s="79" t="e">
        <f t="shared" si="5"/>
        <v>#REF!</v>
      </c>
      <c r="R36" s="79" t="e">
        <f t="shared" si="5"/>
        <v>#REF!</v>
      </c>
      <c r="S36" s="79" t="e">
        <f t="shared" si="5"/>
        <v>#REF!</v>
      </c>
      <c r="T36" s="79" t="e">
        <f t="shared" si="5"/>
        <v>#REF!</v>
      </c>
      <c r="U36" s="79" t="e">
        <f t="shared" si="5"/>
        <v>#REF!</v>
      </c>
      <c r="V36" s="79" t="e">
        <f t="shared" si="5"/>
        <v>#REF!</v>
      </c>
      <c r="W36" s="79" t="e">
        <f t="shared" si="5"/>
        <v>#REF!</v>
      </c>
      <c r="X36" s="79" t="e">
        <f t="shared" si="5"/>
        <v>#REF!</v>
      </c>
    </row>
    <row r="37" spans="2:24" s="175" customFormat="1" ht="15" customHeight="1" hidden="1">
      <c r="B37" s="85"/>
      <c r="C37" s="151"/>
      <c r="D37" s="179" t="s">
        <v>234</v>
      </c>
      <c r="E37" s="113"/>
      <c r="F37" s="113"/>
      <c r="G37" s="113"/>
      <c r="H37" s="180"/>
      <c r="I37" s="79" t="e">
        <f>I36</f>
        <v>#REF!</v>
      </c>
      <c r="J37" s="79" t="e">
        <f>J36</f>
        <v>#REF!</v>
      </c>
      <c r="K37" s="80"/>
      <c r="L37" s="79" t="e">
        <f>IF(L36=0,K36,L36)</f>
        <v>#REF!</v>
      </c>
      <c r="M37" s="79" t="e">
        <f>IF(M36=0,N36,M36)</f>
        <v>#REF!</v>
      </c>
      <c r="N37" s="80"/>
      <c r="O37" s="79" t="e">
        <f>IF(O36=0,P36,O36)</f>
        <v>#REF!</v>
      </c>
      <c r="P37" s="80"/>
      <c r="Q37" s="79" t="e">
        <f>IF(Q36=0,R36,Q36)</f>
        <v>#REF!</v>
      </c>
      <c r="R37" s="80"/>
      <c r="S37" s="79" t="e">
        <f>IF(S36=0,T36,S36)</f>
        <v>#REF!</v>
      </c>
      <c r="T37" s="80"/>
      <c r="U37" s="79" t="e">
        <f>IF(U36=0,V36,U36)</f>
        <v>#REF!</v>
      </c>
      <c r="V37" s="80"/>
      <c r="W37" s="79" t="e">
        <f>IF(W36=0,X36,W36)</f>
        <v>#REF!</v>
      </c>
      <c r="X37" s="81"/>
    </row>
    <row r="38" spans="2:24" s="175" customFormat="1" ht="15" customHeight="1" hidden="1">
      <c r="B38" s="92"/>
      <c r="C38" s="144"/>
      <c r="D38" s="179" t="s">
        <v>235</v>
      </c>
      <c r="E38" s="113"/>
      <c r="F38" s="113"/>
      <c r="G38" s="113"/>
      <c r="H38" s="180"/>
      <c r="I38" s="79">
        <f>I24</f>
        <v>0</v>
      </c>
      <c r="J38" s="79">
        <f>J24</f>
        <v>0</v>
      </c>
      <c r="K38" s="82"/>
      <c r="L38" s="181">
        <f>IF(L24=0,K24,L24)</f>
        <v>0</v>
      </c>
      <c r="M38" s="79">
        <f>IF(M24=0,N24,M24)</f>
        <v>0</v>
      </c>
      <c r="N38" s="82"/>
      <c r="O38" s="79">
        <f>IF(O24=0,P24,O24)</f>
        <v>0</v>
      </c>
      <c r="P38" s="82"/>
      <c r="Q38" s="79">
        <f>IF(Q24=0,R24,Q24)</f>
        <v>0</v>
      </c>
      <c r="R38" s="82"/>
      <c r="S38" s="79">
        <f>IF(S24=0,T24,S24)</f>
        <v>0</v>
      </c>
      <c r="T38" s="82"/>
      <c r="U38" s="79">
        <f>IF(U24=0,V24,U24)</f>
        <v>0</v>
      </c>
      <c r="V38" s="82"/>
      <c r="W38" s="79">
        <f>IF(W24=0,X24,W24)</f>
        <v>0</v>
      </c>
      <c r="X38" s="83"/>
    </row>
    <row r="39" spans="4:28" ht="15" customHeight="1" hidden="1">
      <c r="D39" s="182"/>
      <c r="I39" s="183"/>
      <c r="K39" s="183"/>
      <c r="M39" s="183"/>
      <c r="N39" s="183"/>
      <c r="O39" s="183"/>
      <c r="P39" s="183"/>
      <c r="Q39" s="183"/>
      <c r="R39" s="183"/>
      <c r="S39" s="183"/>
      <c r="T39" s="183"/>
      <c r="U39" s="183"/>
      <c r="V39" s="183"/>
      <c r="W39" s="183"/>
      <c r="X39" s="183"/>
      <c r="Y39" s="183"/>
      <c r="Z39" s="183"/>
      <c r="AA39" s="183"/>
      <c r="AB39" s="183"/>
    </row>
    <row r="40" ht="15" customHeight="1" hidden="1">
      <c r="B40" s="119" t="s">
        <v>236</v>
      </c>
    </row>
    <row r="41" spans="2:28" ht="15" customHeight="1" hidden="1">
      <c r="B41" s="184" t="s">
        <v>237</v>
      </c>
      <c r="C41" s="124"/>
      <c r="D41" s="124"/>
      <c r="E41" s="124"/>
      <c r="F41" s="124"/>
      <c r="G41" s="124"/>
      <c r="H41" s="125"/>
      <c r="I41" s="185" t="str">
        <f>I3</f>
        <v>１７年</v>
      </c>
      <c r="J41" s="186" t="e">
        <f>I41+1</f>
        <v>#VALUE!</v>
      </c>
      <c r="K41" s="127" t="e">
        <f>J41+1</f>
        <v>#VALUE!</v>
      </c>
      <c r="L41" s="128"/>
      <c r="M41" s="127" t="e">
        <f>K41+1</f>
        <v>#VALUE!</v>
      </c>
      <c r="N41" s="128"/>
      <c r="O41" s="127" t="e">
        <f>M41+1</f>
        <v>#VALUE!</v>
      </c>
      <c r="P41" s="128"/>
      <c r="Q41" s="127" t="e">
        <f>O41+1</f>
        <v>#VALUE!</v>
      </c>
      <c r="R41" s="128"/>
      <c r="S41" s="127" t="e">
        <f>Q41+1</f>
        <v>#VALUE!</v>
      </c>
      <c r="T41" s="128"/>
      <c r="U41" s="127" t="e">
        <f>S41+1</f>
        <v>#VALUE!</v>
      </c>
      <c r="V41" s="128"/>
      <c r="W41" s="127" t="s">
        <v>238</v>
      </c>
      <c r="X41" s="128"/>
      <c r="Y41" s="187" t="s">
        <v>195</v>
      </c>
      <c r="Z41" s="124"/>
      <c r="AA41" s="188"/>
      <c r="AB41" s="189"/>
    </row>
    <row r="42" spans="2:28" ht="15" customHeight="1" hidden="1">
      <c r="B42" s="143"/>
      <c r="C42" s="78"/>
      <c r="D42" s="78"/>
      <c r="E42" s="78"/>
      <c r="F42" s="78"/>
      <c r="G42" s="78"/>
      <c r="H42" s="144"/>
      <c r="I42" s="73" t="s">
        <v>239</v>
      </c>
      <c r="J42" s="73" t="s">
        <v>239</v>
      </c>
      <c r="K42" s="145" t="s">
        <v>188</v>
      </c>
      <c r="L42" s="73" t="s">
        <v>239</v>
      </c>
      <c r="M42" s="145" t="s">
        <v>199</v>
      </c>
      <c r="N42" s="190" t="s">
        <v>188</v>
      </c>
      <c r="O42" s="145" t="s">
        <v>199</v>
      </c>
      <c r="P42" s="190" t="s">
        <v>188</v>
      </c>
      <c r="Q42" s="145" t="s">
        <v>199</v>
      </c>
      <c r="R42" s="190" t="s">
        <v>188</v>
      </c>
      <c r="S42" s="145" t="s">
        <v>199</v>
      </c>
      <c r="T42" s="190" t="s">
        <v>188</v>
      </c>
      <c r="U42" s="145" t="s">
        <v>199</v>
      </c>
      <c r="V42" s="190" t="s">
        <v>188</v>
      </c>
      <c r="W42" s="145" t="s">
        <v>199</v>
      </c>
      <c r="X42" s="190" t="s">
        <v>188</v>
      </c>
      <c r="Y42" s="88"/>
      <c r="Z42" s="78"/>
      <c r="AA42" s="191" t="s">
        <v>240</v>
      </c>
      <c r="AB42" s="192"/>
    </row>
    <row r="43" spans="2:28" ht="15" customHeight="1" hidden="1">
      <c r="B43" s="193" t="s">
        <v>241</v>
      </c>
      <c r="C43" s="194" t="s">
        <v>203</v>
      </c>
      <c r="D43" s="168"/>
      <c r="E43" s="168"/>
      <c r="F43" s="168" t="s">
        <v>242</v>
      </c>
      <c r="G43" s="168"/>
      <c r="H43" s="90"/>
      <c r="I43" s="84" t="e">
        <f>IF(#REF!="",I6,#REF!)</f>
        <v>#REF!</v>
      </c>
      <c r="J43" s="84" t="e">
        <f>IF(#REF!="",J6,#REF!)</f>
        <v>#REF!</v>
      </c>
      <c r="K43" s="84" t="e">
        <f>IF(#REF!="",K6,#REF!)</f>
        <v>#REF!</v>
      </c>
      <c r="L43" s="84" t="e">
        <f>IF(#REF!="",L6,#REF!)</f>
        <v>#REF!</v>
      </c>
      <c r="M43" s="84" t="e">
        <f>IF(#REF!="",M6,#REF!)</f>
        <v>#REF!</v>
      </c>
      <c r="N43" s="84" t="e">
        <f>IF(#REF!="",N6,#REF!)</f>
        <v>#REF!</v>
      </c>
      <c r="O43" s="84" t="e">
        <f>IF(#REF!="",O6,#REF!)</f>
        <v>#REF!</v>
      </c>
      <c r="P43" s="84" t="e">
        <f>IF(#REF!="",P6,#REF!)</f>
        <v>#REF!</v>
      </c>
      <c r="Q43" s="84" t="e">
        <f>IF(#REF!="",Q6,#REF!)</f>
        <v>#REF!</v>
      </c>
      <c r="R43" s="84" t="e">
        <f>IF(#REF!="",R6,#REF!)</f>
        <v>#REF!</v>
      </c>
      <c r="S43" s="84" t="e">
        <f>IF(#REF!="",S6,#REF!)</f>
        <v>#REF!</v>
      </c>
      <c r="T43" s="84" t="e">
        <f>IF(#REF!="",T6,#REF!)</f>
        <v>#REF!</v>
      </c>
      <c r="U43" s="84" t="e">
        <f>IF(#REF!="",U6,#REF!)</f>
        <v>#REF!</v>
      </c>
      <c r="V43" s="84" t="e">
        <f>IF(#REF!="",V6,#REF!)</f>
        <v>#REF!</v>
      </c>
      <c r="W43" s="84" t="e">
        <f>IF(#REF!="",W6,#REF!)</f>
        <v>#REF!</v>
      </c>
      <c r="X43" s="84" t="e">
        <f>IF(#REF!="",X6,#REF!)</f>
        <v>#REF!</v>
      </c>
      <c r="Y43" s="195"/>
      <c r="Z43" s="154"/>
      <c r="AA43" s="196"/>
      <c r="AB43" s="197"/>
    </row>
    <row r="44" spans="2:28" ht="15" customHeight="1" hidden="1">
      <c r="B44" s="193" t="s">
        <v>243</v>
      </c>
      <c r="C44" s="198" t="s">
        <v>204</v>
      </c>
      <c r="D44" s="168"/>
      <c r="E44" s="168"/>
      <c r="F44" s="168" t="s">
        <v>242</v>
      </c>
      <c r="G44" s="168"/>
      <c r="H44" s="90"/>
      <c r="I44" s="84" t="e">
        <f>IF(#REF!="",I7,#REF!)</f>
        <v>#REF!</v>
      </c>
      <c r="J44" s="84" t="e">
        <f>IF(#REF!="",J7,#REF!)</f>
        <v>#REF!</v>
      </c>
      <c r="K44" s="84" t="e">
        <f>IF(#REF!="",K7,#REF!)</f>
        <v>#REF!</v>
      </c>
      <c r="L44" s="84" t="e">
        <f>IF(#REF!="",L7,#REF!)</f>
        <v>#REF!</v>
      </c>
      <c r="M44" s="84" t="e">
        <f>IF(#REF!="",M7,#REF!)</f>
        <v>#REF!</v>
      </c>
      <c r="N44" s="84" t="e">
        <f>IF(#REF!="",N7,#REF!)</f>
        <v>#REF!</v>
      </c>
      <c r="O44" s="84" t="e">
        <f>IF(#REF!="",O7,#REF!)</f>
        <v>#REF!</v>
      </c>
      <c r="P44" s="84" t="e">
        <f>IF(#REF!="",P7,#REF!)</f>
        <v>#REF!</v>
      </c>
      <c r="Q44" s="84" t="e">
        <f>IF(#REF!="",Q7,#REF!)</f>
        <v>#REF!</v>
      </c>
      <c r="R44" s="84" t="e">
        <f>IF(#REF!="",R7,#REF!)</f>
        <v>#REF!</v>
      </c>
      <c r="S44" s="84" t="e">
        <f>IF(#REF!="",S7,#REF!)</f>
        <v>#REF!</v>
      </c>
      <c r="T44" s="84" t="e">
        <f>IF(#REF!="",T7,#REF!)</f>
        <v>#REF!</v>
      </c>
      <c r="U44" s="84" t="e">
        <f>IF(#REF!="",U7,#REF!)</f>
        <v>#REF!</v>
      </c>
      <c r="V44" s="84" t="e">
        <f>IF(#REF!="",V7,#REF!)</f>
        <v>#REF!</v>
      </c>
      <c r="W44" s="84" t="e">
        <f>IF(#REF!="",W7,#REF!)</f>
        <v>#REF!</v>
      </c>
      <c r="X44" s="84" t="e">
        <f>IF(#REF!="",X7,#REF!)</f>
        <v>#REF!</v>
      </c>
      <c r="Y44" s="85"/>
      <c r="Z44" s="86"/>
      <c r="AA44" s="86"/>
      <c r="AB44" s="87"/>
    </row>
    <row r="45" spans="2:28" ht="15" customHeight="1" hidden="1">
      <c r="B45" s="193" t="s">
        <v>244</v>
      </c>
      <c r="C45" s="194" t="s">
        <v>245</v>
      </c>
      <c r="D45" s="168"/>
      <c r="E45" s="168"/>
      <c r="F45" s="168" t="s">
        <v>242</v>
      </c>
      <c r="G45" s="168"/>
      <c r="H45" s="90"/>
      <c r="I45" s="84" t="e">
        <f>IF(#REF!="",I8,#REF!)</f>
        <v>#REF!</v>
      </c>
      <c r="J45" s="84" t="e">
        <f>IF(#REF!="",J8,#REF!)</f>
        <v>#REF!</v>
      </c>
      <c r="K45" s="84" t="e">
        <f>IF(#REF!="",K8,#REF!)</f>
        <v>#REF!</v>
      </c>
      <c r="L45" s="84" t="e">
        <f>IF(#REF!="",L8,#REF!)</f>
        <v>#REF!</v>
      </c>
      <c r="M45" s="84" t="e">
        <f>IF(#REF!="",M8,#REF!)</f>
        <v>#REF!</v>
      </c>
      <c r="N45" s="84" t="e">
        <f>IF(#REF!="",N8,#REF!)</f>
        <v>#REF!</v>
      </c>
      <c r="O45" s="84" t="e">
        <f>IF(#REF!="",O8,#REF!)</f>
        <v>#REF!</v>
      </c>
      <c r="P45" s="84" t="e">
        <f>IF(#REF!="",P8,#REF!)</f>
        <v>#REF!</v>
      </c>
      <c r="Q45" s="84" t="e">
        <f>IF(#REF!="",Q8,#REF!)</f>
        <v>#REF!</v>
      </c>
      <c r="R45" s="84" t="e">
        <f>IF(#REF!="",R8,#REF!)</f>
        <v>#REF!</v>
      </c>
      <c r="S45" s="84" t="e">
        <f>IF(#REF!="",S8,#REF!)</f>
        <v>#REF!</v>
      </c>
      <c r="T45" s="84" t="e">
        <f>IF(#REF!="",T8,#REF!)</f>
        <v>#REF!</v>
      </c>
      <c r="U45" s="84" t="e">
        <f>IF(#REF!="",U8,#REF!)</f>
        <v>#REF!</v>
      </c>
      <c r="V45" s="84" t="e">
        <f>IF(#REF!="",V8,#REF!)</f>
        <v>#REF!</v>
      </c>
      <c r="W45" s="84" t="e">
        <f>IF(#REF!="",W8,#REF!)</f>
        <v>#REF!</v>
      </c>
      <c r="X45" s="84" t="e">
        <f>IF(#REF!="",X8,#REF!)</f>
        <v>#REF!</v>
      </c>
      <c r="Y45" s="85"/>
      <c r="Z45" s="86"/>
      <c r="AA45" s="86"/>
      <c r="AB45" s="87"/>
    </row>
    <row r="46" spans="2:28" ht="15" customHeight="1" hidden="1">
      <c r="B46" s="199" t="s">
        <v>246</v>
      </c>
      <c r="C46" s="88" t="s">
        <v>2</v>
      </c>
      <c r="D46" s="89"/>
      <c r="E46" s="89"/>
      <c r="F46" s="168" t="s">
        <v>242</v>
      </c>
      <c r="G46" s="168"/>
      <c r="H46" s="90"/>
      <c r="I46" s="91" t="e">
        <f aca="true" t="shared" si="6" ref="I46:X46">SUM(I43:I45)</f>
        <v>#REF!</v>
      </c>
      <c r="J46" s="91" t="e">
        <f t="shared" si="6"/>
        <v>#REF!</v>
      </c>
      <c r="K46" s="91" t="e">
        <f t="shared" si="6"/>
        <v>#REF!</v>
      </c>
      <c r="L46" s="91" t="e">
        <f t="shared" si="6"/>
        <v>#REF!</v>
      </c>
      <c r="M46" s="91" t="e">
        <f t="shared" si="6"/>
        <v>#REF!</v>
      </c>
      <c r="N46" s="91" t="e">
        <f t="shared" si="6"/>
        <v>#REF!</v>
      </c>
      <c r="O46" s="91" t="e">
        <f t="shared" si="6"/>
        <v>#REF!</v>
      </c>
      <c r="P46" s="91" t="e">
        <f t="shared" si="6"/>
        <v>#REF!</v>
      </c>
      <c r="Q46" s="91" t="e">
        <f t="shared" si="6"/>
        <v>#REF!</v>
      </c>
      <c r="R46" s="91" t="e">
        <f t="shared" si="6"/>
        <v>#REF!</v>
      </c>
      <c r="S46" s="91" t="e">
        <f t="shared" si="6"/>
        <v>#REF!</v>
      </c>
      <c r="T46" s="91" t="e">
        <f t="shared" si="6"/>
        <v>#REF!</v>
      </c>
      <c r="U46" s="91" t="e">
        <f t="shared" si="6"/>
        <v>#REF!</v>
      </c>
      <c r="V46" s="91" t="e">
        <f t="shared" si="6"/>
        <v>#REF!</v>
      </c>
      <c r="W46" s="91" t="e">
        <f t="shared" si="6"/>
        <v>#REF!</v>
      </c>
      <c r="X46" s="91" t="e">
        <f t="shared" si="6"/>
        <v>#REF!</v>
      </c>
      <c r="Y46" s="92"/>
      <c r="Z46" s="78"/>
      <c r="AA46" s="78"/>
      <c r="AB46" s="93"/>
    </row>
    <row r="47" spans="2:28" ht="15" customHeight="1" hidden="1">
      <c r="B47" s="200"/>
      <c r="C47" s="85"/>
      <c r="D47" s="102"/>
      <c r="E47" s="201">
        <f>E10</f>
        <v>20</v>
      </c>
      <c r="F47" s="202"/>
      <c r="G47" s="202"/>
      <c r="H47" s="155" t="s">
        <v>207</v>
      </c>
      <c r="I47" s="94" t="e">
        <f>IF(#REF!="",I10,#REF!)</f>
        <v>#REF!</v>
      </c>
      <c r="J47" s="94" t="e">
        <f>IF(#REF!="",J10,#REF!)</f>
        <v>#REF!</v>
      </c>
      <c r="K47" s="94" t="e">
        <f>IF(#REF!="",K10,#REF!)</f>
        <v>#REF!</v>
      </c>
      <c r="L47" s="94" t="e">
        <f>IF(#REF!="",L10,#REF!)</f>
        <v>#REF!</v>
      </c>
      <c r="M47" s="94" t="e">
        <f>IF(#REF!="",M10,#REF!)</f>
        <v>#REF!</v>
      </c>
      <c r="N47" s="94" t="e">
        <f>IF(#REF!="",N10,#REF!)</f>
        <v>#REF!</v>
      </c>
      <c r="O47" s="203" t="e">
        <f>IF(#REF!="",O10,#REF!)</f>
        <v>#REF!</v>
      </c>
      <c r="P47" s="203" t="e">
        <f>IF(#REF!="",P10,#REF!)</f>
        <v>#REF!</v>
      </c>
      <c r="Q47" s="203" t="e">
        <f>IF(#REF!="",Q10,#REF!)</f>
        <v>#REF!</v>
      </c>
      <c r="R47" s="203" t="e">
        <f>IF(#REF!="",R10,#REF!)</f>
        <v>#REF!</v>
      </c>
      <c r="S47" s="203" t="e">
        <f>IF(#REF!="",S10,#REF!)</f>
        <v>#REF!</v>
      </c>
      <c r="T47" s="203" t="e">
        <f>IF(#REF!="",T10,#REF!)</f>
        <v>#REF!</v>
      </c>
      <c r="U47" s="203" t="e">
        <f>IF(#REF!="",U10,#REF!)</f>
        <v>#REF!</v>
      </c>
      <c r="V47" s="203" t="e">
        <f>IF(#REF!="",V10,#REF!)</f>
        <v>#REF!</v>
      </c>
      <c r="W47" s="203" t="e">
        <f>IF(#REF!="",W10,#REF!)</f>
        <v>#REF!</v>
      </c>
      <c r="X47" s="203" t="e">
        <f>IF(#REF!="",X10,#REF!)</f>
        <v>#REF!</v>
      </c>
      <c r="Y47" s="95">
        <f>Y10</f>
        <v>0</v>
      </c>
      <c r="Z47" s="96" t="s">
        <v>208</v>
      </c>
      <c r="AA47" s="97">
        <f>IF(AA10="","",AA10)</f>
      </c>
      <c r="AB47" s="72" t="s">
        <v>208</v>
      </c>
    </row>
    <row r="48" spans="2:28" ht="15" customHeight="1" hidden="1">
      <c r="B48" s="200"/>
      <c r="C48" s="146"/>
      <c r="D48" s="204" t="s">
        <v>211</v>
      </c>
      <c r="E48" s="204">
        <f>IF(E11="","",E11)</f>
      </c>
      <c r="F48" s="205" t="s">
        <v>212</v>
      </c>
      <c r="G48" s="205"/>
      <c r="H48" s="206" t="s">
        <v>247</v>
      </c>
      <c r="I48" s="98" t="e">
        <f>IF(I11="",#REF!,I11)</f>
        <v>#REF!</v>
      </c>
      <c r="J48" s="98" t="e">
        <f>IF(J11="",#REF!,J11)</f>
        <v>#REF!</v>
      </c>
      <c r="K48" s="98" t="e">
        <f>IF(K11="",#REF!,K11)</f>
        <v>#REF!</v>
      </c>
      <c r="L48" s="98" t="e">
        <f>IF(L11="",#REF!,L11)</f>
        <v>#REF!</v>
      </c>
      <c r="M48" s="98" t="e">
        <f>IF(M11="",#REF!,M11)</f>
        <v>#REF!</v>
      </c>
      <c r="N48" s="98" t="e">
        <f>IF(N11="",#REF!,N11)</f>
        <v>#REF!</v>
      </c>
      <c r="O48" s="203" t="e">
        <f>IF(O11="",#REF!,O11)</f>
        <v>#REF!</v>
      </c>
      <c r="P48" s="203" t="e">
        <f>IF(P11="",#REF!,P11)</f>
        <v>#REF!</v>
      </c>
      <c r="Q48" s="159" t="e">
        <f>IF(Q11="",#REF!,Q11)</f>
        <v>#REF!</v>
      </c>
      <c r="R48" s="159" t="e">
        <f>IF(R11="",#REF!,R11)</f>
        <v>#REF!</v>
      </c>
      <c r="S48" s="159" t="e">
        <f>IF(S11="",#REF!,S11)</f>
        <v>#REF!</v>
      </c>
      <c r="T48" s="159" t="e">
        <f>IF(T11="",#REF!,T11)</f>
        <v>#REF!</v>
      </c>
      <c r="U48" s="159" t="e">
        <f>IF(U11="",#REF!,U11)</f>
        <v>#REF!</v>
      </c>
      <c r="V48" s="159" t="e">
        <f>IF(V11="",#REF!,V11)</f>
        <v>#REF!</v>
      </c>
      <c r="W48" s="159" t="e">
        <f>IF(W11="",#REF!,W11)</f>
        <v>#REF!</v>
      </c>
      <c r="X48" s="159" t="e">
        <f>IF(X11="",#REF!,X11)</f>
        <v>#REF!</v>
      </c>
      <c r="Y48" s="99"/>
      <c r="Z48" s="100"/>
      <c r="AA48" s="99"/>
      <c r="AB48" s="101"/>
    </row>
    <row r="49" spans="2:28" ht="15" customHeight="1" hidden="1">
      <c r="B49" s="714" t="s">
        <v>209</v>
      </c>
      <c r="C49" s="85"/>
      <c r="D49" s="102"/>
      <c r="E49" s="201">
        <f>E47+1</f>
        <v>21</v>
      </c>
      <c r="F49" s="207"/>
      <c r="G49" s="207"/>
      <c r="H49" s="155" t="s">
        <v>207</v>
      </c>
      <c r="I49" s="94" t="e">
        <f>IF(#REF!="",I12,#REF!)</f>
        <v>#REF!</v>
      </c>
      <c r="J49" s="94" t="e">
        <f>IF(#REF!="",J12,#REF!)</f>
        <v>#REF!</v>
      </c>
      <c r="K49" s="94" t="e">
        <f>IF(#REF!="",K12,#REF!)</f>
        <v>#REF!</v>
      </c>
      <c r="L49" s="94" t="e">
        <f>IF(#REF!="",L12,#REF!)</f>
        <v>#REF!</v>
      </c>
      <c r="M49" s="94" t="e">
        <f>IF(#REF!="",M12,#REF!)</f>
        <v>#REF!</v>
      </c>
      <c r="N49" s="94" t="e">
        <f>IF(#REF!="",N12,#REF!)</f>
        <v>#REF!</v>
      </c>
      <c r="O49" s="94" t="e">
        <f>IF(#REF!="",O12,#REF!)</f>
        <v>#REF!</v>
      </c>
      <c r="P49" s="94" t="e">
        <f>IF(#REF!="",P12,#REF!)</f>
        <v>#REF!</v>
      </c>
      <c r="Q49" s="208" t="e">
        <f>IF(#REF!="",Q12,#REF!)</f>
        <v>#REF!</v>
      </c>
      <c r="R49" s="208" t="e">
        <f>IF(#REF!="",R12,#REF!)</f>
        <v>#REF!</v>
      </c>
      <c r="S49" s="208" t="e">
        <f>IF(#REF!="",S12,#REF!)</f>
        <v>#REF!</v>
      </c>
      <c r="T49" s="208" t="e">
        <f>IF(#REF!="",T12,#REF!)</f>
        <v>#REF!</v>
      </c>
      <c r="U49" s="208" t="e">
        <f>IF(#REF!="",U12,#REF!)</f>
        <v>#REF!</v>
      </c>
      <c r="V49" s="208" t="e">
        <f>IF(#REF!="",V12,#REF!)</f>
        <v>#REF!</v>
      </c>
      <c r="W49" s="208" t="e">
        <f>IF(#REF!="",W12,#REF!)</f>
        <v>#REF!</v>
      </c>
      <c r="X49" s="94" t="e">
        <f>IF(#REF!="",X12,#REF!)</f>
        <v>#REF!</v>
      </c>
      <c r="Y49" s="95">
        <f>Y12</f>
        <v>0</v>
      </c>
      <c r="Z49" s="102" t="s">
        <v>208</v>
      </c>
      <c r="AA49" s="97">
        <f>IF(AA12="","",AA12)</f>
      </c>
      <c r="AB49" s="103" t="s">
        <v>208</v>
      </c>
    </row>
    <row r="50" spans="2:28" ht="15" customHeight="1" hidden="1">
      <c r="B50" s="714"/>
      <c r="C50" s="146"/>
      <c r="D50" s="204" t="s">
        <v>211</v>
      </c>
      <c r="E50" s="204">
        <f>IF(E13="","",E13)</f>
      </c>
      <c r="F50" s="100" t="s">
        <v>212</v>
      </c>
      <c r="G50" s="205"/>
      <c r="H50" s="206" t="s">
        <v>247</v>
      </c>
      <c r="I50" s="98" t="e">
        <f>IF(I13="",#REF!,I13)</f>
        <v>#REF!</v>
      </c>
      <c r="J50" s="98" t="e">
        <f>IF(J13="",#REF!,J13)</f>
        <v>#REF!</v>
      </c>
      <c r="K50" s="98" t="e">
        <f>IF(K13="",#REF!,K13)</f>
        <v>#REF!</v>
      </c>
      <c r="L50" s="98" t="e">
        <f>IF(L13="",#REF!,L13)</f>
        <v>#REF!</v>
      </c>
      <c r="M50" s="98" t="e">
        <f>IF(M13="",#REF!,M13)</f>
        <v>#REF!</v>
      </c>
      <c r="N50" s="98" t="e">
        <f>IF(N13="",#REF!,N13)</f>
        <v>#REF!</v>
      </c>
      <c r="O50" s="98" t="e">
        <f>IF(O13="",#REF!,O13)</f>
        <v>#REF!</v>
      </c>
      <c r="P50" s="98" t="e">
        <f>IF(P13="",#REF!,P13)</f>
        <v>#REF!</v>
      </c>
      <c r="Q50" s="161" t="e">
        <f>IF(Q13="",#REF!,Q13)</f>
        <v>#REF!</v>
      </c>
      <c r="R50" s="161" t="e">
        <f>IF(R13="",#REF!,R13)</f>
        <v>#REF!</v>
      </c>
      <c r="S50" s="161" t="e">
        <f>IF(S13="",#REF!,S13)</f>
        <v>#REF!</v>
      </c>
      <c r="T50" s="161" t="e">
        <f>IF(T13="",#REF!,T13)</f>
        <v>#REF!</v>
      </c>
      <c r="U50" s="161" t="e">
        <f>IF(U13="",#REF!,U13)</f>
        <v>#REF!</v>
      </c>
      <c r="V50" s="161" t="e">
        <f>IF(V13="",#REF!,V13)</f>
        <v>#REF!</v>
      </c>
      <c r="W50" s="161" t="e">
        <f>IF(W13="",#REF!,W13)</f>
        <v>#REF!</v>
      </c>
      <c r="X50" s="209" t="e">
        <f>IF(X13="",#REF!,X13)</f>
        <v>#REF!</v>
      </c>
      <c r="Y50" s="104"/>
      <c r="Z50" s="102"/>
      <c r="AA50" s="104"/>
      <c r="AB50" s="103"/>
    </row>
    <row r="51" spans="2:28" ht="15" customHeight="1" hidden="1">
      <c r="B51" s="714"/>
      <c r="C51" s="85"/>
      <c r="D51" s="102"/>
      <c r="E51" s="201">
        <f>E49+1</f>
        <v>22</v>
      </c>
      <c r="F51" s="207"/>
      <c r="G51" s="207"/>
      <c r="H51" s="155" t="s">
        <v>207</v>
      </c>
      <c r="I51" s="94" t="e">
        <f>IF(#REF!="",I14,#REF!)</f>
        <v>#REF!</v>
      </c>
      <c r="J51" s="94" t="e">
        <f>IF(#REF!="",J14,#REF!)</f>
        <v>#REF!</v>
      </c>
      <c r="K51" s="94" t="e">
        <f>IF(#REF!="",K14,#REF!)</f>
        <v>#REF!</v>
      </c>
      <c r="L51" s="94" t="e">
        <f>IF(#REF!="",L14,#REF!)</f>
        <v>#REF!</v>
      </c>
      <c r="M51" s="94" t="e">
        <f>IF(#REF!="",M14,#REF!)</f>
        <v>#REF!</v>
      </c>
      <c r="N51" s="94" t="e">
        <f>IF(#REF!="",N14,#REF!)</f>
        <v>#REF!</v>
      </c>
      <c r="O51" s="94" t="e">
        <f>IF(#REF!="",O14,#REF!)</f>
        <v>#REF!</v>
      </c>
      <c r="P51" s="94" t="e">
        <f>IF(#REF!="",P14,#REF!)</f>
        <v>#REF!</v>
      </c>
      <c r="Q51" s="94" t="e">
        <f>IF(#REF!="",Q14,#REF!)</f>
        <v>#REF!</v>
      </c>
      <c r="R51" s="94" t="e">
        <f>IF(#REF!="",R14,#REF!)</f>
        <v>#REF!</v>
      </c>
      <c r="S51" s="208" t="e">
        <f>IF(#REF!="",S14,#REF!)</f>
        <v>#REF!</v>
      </c>
      <c r="T51" s="208" t="e">
        <f>IF(#REF!="",T14,#REF!)</f>
        <v>#REF!</v>
      </c>
      <c r="U51" s="208" t="e">
        <f>IF(#REF!="",U14,#REF!)</f>
        <v>#REF!</v>
      </c>
      <c r="V51" s="208" t="e">
        <f>IF(#REF!="",V14,#REF!)</f>
        <v>#REF!</v>
      </c>
      <c r="W51" s="208" t="e">
        <f>IF(#REF!="",W14,#REF!)</f>
        <v>#REF!</v>
      </c>
      <c r="X51" s="94" t="e">
        <f>IF(#REF!="",X14,#REF!)</f>
        <v>#REF!</v>
      </c>
      <c r="Y51" s="95">
        <f>Y14</f>
        <v>0</v>
      </c>
      <c r="Z51" s="96" t="s">
        <v>208</v>
      </c>
      <c r="AA51" s="97">
        <f>IF(AA14="","",AA14)</f>
      </c>
      <c r="AB51" s="72" t="s">
        <v>208</v>
      </c>
    </row>
    <row r="52" spans="2:28" ht="15" customHeight="1" hidden="1">
      <c r="B52" s="714"/>
      <c r="C52" s="146"/>
      <c r="D52" s="204" t="s">
        <v>211</v>
      </c>
      <c r="E52" s="204">
        <f>IF(E15="","",E15)</f>
      </c>
      <c r="F52" s="100" t="s">
        <v>212</v>
      </c>
      <c r="G52" s="205"/>
      <c r="H52" s="206" t="s">
        <v>247</v>
      </c>
      <c r="I52" s="98" t="e">
        <f>IF(I15="",#REF!,I15)</f>
        <v>#REF!</v>
      </c>
      <c r="J52" s="98" t="e">
        <f>IF(J15="",#REF!,J15)</f>
        <v>#REF!</v>
      </c>
      <c r="K52" s="98" t="e">
        <f>IF(K15="",#REF!,K15)</f>
        <v>#REF!</v>
      </c>
      <c r="L52" s="98" t="e">
        <f>IF(L15="",#REF!,L15)</f>
        <v>#REF!</v>
      </c>
      <c r="M52" s="98" t="e">
        <f>IF(M15="",#REF!,M15)</f>
        <v>#REF!</v>
      </c>
      <c r="N52" s="98" t="e">
        <f>IF(N15="",#REF!,N15)</f>
        <v>#REF!</v>
      </c>
      <c r="O52" s="98" t="e">
        <f>IF(O15="",#REF!,O15)</f>
        <v>#REF!</v>
      </c>
      <c r="P52" s="98" t="e">
        <f>IF(P15="",#REF!,P15)</f>
        <v>#REF!</v>
      </c>
      <c r="Q52" s="98" t="e">
        <f>IF(Q15="",#REF!,Q15)</f>
        <v>#REF!</v>
      </c>
      <c r="R52" s="98" t="e">
        <f>IF(R15="",#REF!,R15)</f>
        <v>#REF!</v>
      </c>
      <c r="S52" s="161" t="e">
        <f>IF(S15="",#REF!,S15)</f>
        <v>#REF!</v>
      </c>
      <c r="T52" s="161" t="e">
        <f>IF(T15="",#REF!,T15)</f>
        <v>#REF!</v>
      </c>
      <c r="U52" s="161" t="e">
        <f>IF(U15="",#REF!,U15)</f>
        <v>#REF!</v>
      </c>
      <c r="V52" s="161" t="e">
        <f>IF(V15="",#REF!,V15)</f>
        <v>#REF!</v>
      </c>
      <c r="W52" s="161" t="e">
        <f>IF(W15="",#REF!,W15)</f>
        <v>#REF!</v>
      </c>
      <c r="X52" s="209" t="e">
        <f>IF(X15="",#REF!,X15)</f>
        <v>#REF!</v>
      </c>
      <c r="Y52" s="99"/>
      <c r="Z52" s="100"/>
      <c r="AA52" s="99"/>
      <c r="AB52" s="101"/>
    </row>
    <row r="53" spans="2:28" ht="15" customHeight="1" hidden="1">
      <c r="B53" s="714"/>
      <c r="C53" s="85"/>
      <c r="D53" s="102"/>
      <c r="E53" s="201">
        <f>E51+1</f>
        <v>23</v>
      </c>
      <c r="F53" s="207"/>
      <c r="G53" s="207"/>
      <c r="H53" s="155" t="s">
        <v>207</v>
      </c>
      <c r="I53" s="94" t="e">
        <f>IF(#REF!="",#REF!,#REF!)</f>
        <v>#REF!</v>
      </c>
      <c r="J53" s="94" t="e">
        <f>IF(#REF!="",#REF!,#REF!)</f>
        <v>#REF!</v>
      </c>
      <c r="K53" s="94" t="e">
        <f>IF(#REF!="",#REF!,#REF!)</f>
        <v>#REF!</v>
      </c>
      <c r="L53" s="94" t="e">
        <f>IF(#REF!="",#REF!,#REF!)</f>
        <v>#REF!</v>
      </c>
      <c r="M53" s="94" t="e">
        <f>IF(#REF!="",#REF!,#REF!)</f>
        <v>#REF!</v>
      </c>
      <c r="N53" s="94" t="e">
        <f>IF(#REF!="",#REF!,#REF!)</f>
        <v>#REF!</v>
      </c>
      <c r="O53" s="94" t="e">
        <f>IF(#REF!="",#REF!,#REF!)</f>
        <v>#REF!</v>
      </c>
      <c r="P53" s="94" t="e">
        <f>IF(#REF!="",#REF!,#REF!)</f>
        <v>#REF!</v>
      </c>
      <c r="Q53" s="94" t="e">
        <f>IF(#REF!="",#REF!,#REF!)</f>
        <v>#REF!</v>
      </c>
      <c r="R53" s="94" t="e">
        <f>IF(#REF!="",#REF!,#REF!)</f>
        <v>#REF!</v>
      </c>
      <c r="S53" s="94" t="e">
        <f>IF(#REF!="",#REF!,#REF!)</f>
        <v>#REF!</v>
      </c>
      <c r="T53" s="94" t="e">
        <f>IF(#REF!="",#REF!,#REF!)</f>
        <v>#REF!</v>
      </c>
      <c r="U53" s="208" t="e">
        <f>IF(#REF!="",#REF!,#REF!)</f>
        <v>#REF!</v>
      </c>
      <c r="V53" s="208" t="e">
        <f>IF(#REF!="",#REF!,#REF!)</f>
        <v>#REF!</v>
      </c>
      <c r="W53" s="208" t="e">
        <f>IF(#REF!="",#REF!,#REF!)</f>
        <v>#REF!</v>
      </c>
      <c r="X53" s="94" t="e">
        <f>IF(#REF!="",#REF!,#REF!)</f>
        <v>#REF!</v>
      </c>
      <c r="Y53" s="95" t="e">
        <f>#REF!</f>
        <v>#REF!</v>
      </c>
      <c r="Z53" s="102" t="s">
        <v>208</v>
      </c>
      <c r="AA53" s="97" t="e">
        <f>IF(#REF!="","",#REF!)</f>
        <v>#REF!</v>
      </c>
      <c r="AB53" s="103" t="s">
        <v>208</v>
      </c>
    </row>
    <row r="54" spans="2:28" ht="15" customHeight="1" hidden="1">
      <c r="B54" s="714"/>
      <c r="C54" s="146"/>
      <c r="D54" s="204" t="s">
        <v>211</v>
      </c>
      <c r="E54" s="204" t="e">
        <f>IF(#REF!="","",#REF!)</f>
        <v>#REF!</v>
      </c>
      <c r="F54" s="100" t="s">
        <v>212</v>
      </c>
      <c r="G54" s="205"/>
      <c r="H54" s="206" t="s">
        <v>247</v>
      </c>
      <c r="I54" s="98" t="e">
        <f>IF(#REF!="",#REF!,#REF!)</f>
        <v>#REF!</v>
      </c>
      <c r="J54" s="98" t="e">
        <f>IF(#REF!="",#REF!,#REF!)</f>
        <v>#REF!</v>
      </c>
      <c r="K54" s="98" t="e">
        <f>IF(#REF!="",#REF!,#REF!)</f>
        <v>#REF!</v>
      </c>
      <c r="L54" s="98" t="e">
        <f>IF(#REF!="",#REF!,#REF!)</f>
        <v>#REF!</v>
      </c>
      <c r="M54" s="98" t="e">
        <f>IF(#REF!="",#REF!,#REF!)</f>
        <v>#REF!</v>
      </c>
      <c r="N54" s="98" t="e">
        <f>IF(#REF!="",#REF!,#REF!)</f>
        <v>#REF!</v>
      </c>
      <c r="O54" s="98" t="e">
        <f>IF(#REF!="",#REF!,#REF!)</f>
        <v>#REF!</v>
      </c>
      <c r="P54" s="98" t="e">
        <f>IF(#REF!="",#REF!,#REF!)</f>
        <v>#REF!</v>
      </c>
      <c r="Q54" s="98" t="e">
        <f>IF(#REF!="",#REF!,#REF!)</f>
        <v>#REF!</v>
      </c>
      <c r="R54" s="98" t="e">
        <f>IF(#REF!="",#REF!,#REF!)</f>
        <v>#REF!</v>
      </c>
      <c r="S54" s="98" t="e">
        <f>IF(#REF!="",#REF!,#REF!)</f>
        <v>#REF!</v>
      </c>
      <c r="T54" s="98" t="e">
        <f>IF(#REF!="",#REF!,#REF!)</f>
        <v>#REF!</v>
      </c>
      <c r="U54" s="161" t="e">
        <f>IF(#REF!="",#REF!,#REF!)</f>
        <v>#REF!</v>
      </c>
      <c r="V54" s="161" t="e">
        <f>IF(#REF!="",#REF!,#REF!)</f>
        <v>#REF!</v>
      </c>
      <c r="W54" s="161" t="e">
        <f>IF(#REF!="",#REF!,#REF!)</f>
        <v>#REF!</v>
      </c>
      <c r="X54" s="209" t="e">
        <f>IF(#REF!="",#REF!,#REF!)</f>
        <v>#REF!</v>
      </c>
      <c r="Y54" s="104"/>
      <c r="Z54" s="102"/>
      <c r="AA54" s="104"/>
      <c r="AB54" s="103"/>
    </row>
    <row r="55" spans="2:28" ht="15" customHeight="1" hidden="1">
      <c r="B55" s="714"/>
      <c r="C55" s="85"/>
      <c r="D55" s="102"/>
      <c r="E55" s="201">
        <f>E53+1</f>
        <v>24</v>
      </c>
      <c r="F55" s="207"/>
      <c r="G55" s="207"/>
      <c r="H55" s="155" t="s">
        <v>207</v>
      </c>
      <c r="I55" s="94" t="e">
        <f>IF(#REF!="",#REF!,#REF!)</f>
        <v>#REF!</v>
      </c>
      <c r="J55" s="94" t="e">
        <f>IF(#REF!="",#REF!,#REF!)</f>
        <v>#REF!</v>
      </c>
      <c r="K55" s="94" t="e">
        <f>IF(#REF!="",#REF!,#REF!)</f>
        <v>#REF!</v>
      </c>
      <c r="L55" s="94" t="e">
        <f>IF(#REF!="",#REF!,#REF!)</f>
        <v>#REF!</v>
      </c>
      <c r="M55" s="94" t="e">
        <f>IF(#REF!="",#REF!,#REF!)</f>
        <v>#REF!</v>
      </c>
      <c r="N55" s="94" t="e">
        <f>IF(#REF!="",#REF!,#REF!)</f>
        <v>#REF!</v>
      </c>
      <c r="O55" s="94" t="e">
        <f>IF(#REF!="",#REF!,#REF!)</f>
        <v>#REF!</v>
      </c>
      <c r="P55" s="94" t="e">
        <f>IF(#REF!="",#REF!,#REF!)</f>
        <v>#REF!</v>
      </c>
      <c r="Q55" s="94" t="e">
        <f>IF(#REF!="",#REF!,#REF!)</f>
        <v>#REF!</v>
      </c>
      <c r="R55" s="94" t="e">
        <f>IF(#REF!="",#REF!,#REF!)</f>
        <v>#REF!</v>
      </c>
      <c r="S55" s="94" t="e">
        <f>IF(#REF!="",#REF!,#REF!)</f>
        <v>#REF!</v>
      </c>
      <c r="T55" s="94" t="e">
        <f>IF(#REF!="",#REF!,#REF!)</f>
        <v>#REF!</v>
      </c>
      <c r="U55" s="94" t="e">
        <f>IF(#REF!="",#REF!,#REF!)</f>
        <v>#REF!</v>
      </c>
      <c r="V55" s="94" t="e">
        <f>IF(#REF!="",#REF!,#REF!)</f>
        <v>#REF!</v>
      </c>
      <c r="W55" s="208" t="e">
        <f>IF(#REF!="",#REF!,#REF!)</f>
        <v>#REF!</v>
      </c>
      <c r="X55" s="94" t="e">
        <f>IF(#REF!="",#REF!,#REF!)</f>
        <v>#REF!</v>
      </c>
      <c r="Y55" s="95" t="e">
        <f>#REF!</f>
        <v>#REF!</v>
      </c>
      <c r="Z55" s="96" t="s">
        <v>208</v>
      </c>
      <c r="AA55" s="97" t="e">
        <f>IF(#REF!="","",#REF!)</f>
        <v>#REF!</v>
      </c>
      <c r="AB55" s="72" t="s">
        <v>208</v>
      </c>
    </row>
    <row r="56" spans="2:28" ht="15" customHeight="1" hidden="1">
      <c r="B56" s="714"/>
      <c r="C56" s="146"/>
      <c r="D56" s="204" t="s">
        <v>211</v>
      </c>
      <c r="E56" s="204" t="e">
        <f>IF(#REF!="","",#REF!)</f>
        <v>#REF!</v>
      </c>
      <c r="F56" s="100" t="s">
        <v>212</v>
      </c>
      <c r="G56" s="205"/>
      <c r="H56" s="206" t="s">
        <v>247</v>
      </c>
      <c r="I56" s="98" t="e">
        <f>IF(#REF!="",#REF!,#REF!)</f>
        <v>#REF!</v>
      </c>
      <c r="J56" s="98" t="e">
        <f>IF(#REF!="",#REF!,#REF!)</f>
        <v>#REF!</v>
      </c>
      <c r="K56" s="98" t="e">
        <f>IF(#REF!="",#REF!,#REF!)</f>
        <v>#REF!</v>
      </c>
      <c r="L56" s="98" t="e">
        <f>IF(#REF!="",#REF!,#REF!)</f>
        <v>#REF!</v>
      </c>
      <c r="M56" s="98" t="e">
        <f>IF(#REF!="",#REF!,#REF!)</f>
        <v>#REF!</v>
      </c>
      <c r="N56" s="98" t="e">
        <f>IF(#REF!="",#REF!,#REF!)</f>
        <v>#REF!</v>
      </c>
      <c r="O56" s="98" t="e">
        <f>IF(#REF!="",#REF!,#REF!)</f>
        <v>#REF!</v>
      </c>
      <c r="P56" s="98" t="e">
        <f>IF(#REF!="",#REF!,#REF!)</f>
        <v>#REF!</v>
      </c>
      <c r="Q56" s="98" t="e">
        <f>IF(#REF!="",#REF!,#REF!)</f>
        <v>#REF!</v>
      </c>
      <c r="R56" s="98" t="e">
        <f>IF(#REF!="",#REF!,#REF!)</f>
        <v>#REF!</v>
      </c>
      <c r="S56" s="98" t="e">
        <f>IF(#REF!="",#REF!,#REF!)</f>
        <v>#REF!</v>
      </c>
      <c r="T56" s="98" t="e">
        <f>IF(#REF!="",#REF!,#REF!)</f>
        <v>#REF!</v>
      </c>
      <c r="U56" s="98" t="e">
        <f>IF(#REF!="",#REF!,#REF!)</f>
        <v>#REF!</v>
      </c>
      <c r="V56" s="98" t="e">
        <f>IF(#REF!="",#REF!,#REF!)</f>
        <v>#REF!</v>
      </c>
      <c r="W56" s="161" t="e">
        <f>IF(#REF!="",#REF!,#REF!)</f>
        <v>#REF!</v>
      </c>
      <c r="X56" s="209" t="e">
        <f>IF(#REF!="",#REF!,#REF!)</f>
        <v>#REF!</v>
      </c>
      <c r="Y56" s="99"/>
      <c r="Z56" s="100"/>
      <c r="AA56" s="99"/>
      <c r="AB56" s="101"/>
    </row>
    <row r="57" spans="2:28" ht="15" customHeight="1" hidden="1">
      <c r="B57" s="210"/>
      <c r="C57" s="160"/>
      <c r="D57" s="157" t="s">
        <v>248</v>
      </c>
      <c r="E57" s="102"/>
      <c r="F57" s="211"/>
      <c r="G57" s="211"/>
      <c r="H57" s="212"/>
      <c r="I57" s="105"/>
      <c r="J57" s="105"/>
      <c r="K57" s="105"/>
      <c r="L57" s="105"/>
      <c r="M57" s="105"/>
      <c r="N57" s="105"/>
      <c r="O57" s="105"/>
      <c r="P57" s="105"/>
      <c r="Q57" s="105"/>
      <c r="R57" s="105"/>
      <c r="S57" s="105"/>
      <c r="T57" s="105"/>
      <c r="U57" s="105"/>
      <c r="V57" s="105"/>
      <c r="W57" s="107"/>
      <c r="X57" s="105"/>
      <c r="Y57" s="95" t="e">
        <f>#REF!</f>
        <v>#REF!</v>
      </c>
      <c r="Z57" s="102" t="s">
        <v>208</v>
      </c>
      <c r="AA57" s="97" t="e">
        <f>IF(#REF!="","",#REF!)</f>
        <v>#REF!</v>
      </c>
      <c r="AB57" s="103" t="s">
        <v>208</v>
      </c>
    </row>
    <row r="58" spans="2:28" ht="15" customHeight="1" hidden="1">
      <c r="B58" s="200"/>
      <c r="C58" s="85"/>
      <c r="D58" s="102"/>
      <c r="E58" s="213" t="e">
        <f>IF(#REF!="","",#REF!)</f>
        <v>#REF!</v>
      </c>
      <c r="F58" s="214"/>
      <c r="G58" s="215"/>
      <c r="H58" s="155" t="s">
        <v>207</v>
      </c>
      <c r="I58" s="106" t="e">
        <f>IF(#REF!="",#REF!,#REF!)</f>
        <v>#REF!</v>
      </c>
      <c r="J58" s="106" t="e">
        <f>IF(#REF!="",#REF!,#REF!)</f>
        <v>#REF!</v>
      </c>
      <c r="K58" s="106" t="e">
        <f>IF(#REF!="",#REF!,#REF!)</f>
        <v>#REF!</v>
      </c>
      <c r="L58" s="106" t="e">
        <f>IF(#REF!="",#REF!,#REF!)</f>
        <v>#REF!</v>
      </c>
      <c r="M58" s="106" t="e">
        <f>IF(#REF!="",#REF!,#REF!)</f>
        <v>#REF!</v>
      </c>
      <c r="N58" s="106" t="e">
        <f>IF(#REF!="",#REF!,#REF!)</f>
        <v>#REF!</v>
      </c>
      <c r="O58" s="106" t="e">
        <f>IF(#REF!="",#REF!,#REF!)</f>
        <v>#REF!</v>
      </c>
      <c r="P58" s="106" t="e">
        <f>IF(#REF!="",#REF!,#REF!)</f>
        <v>#REF!</v>
      </c>
      <c r="Q58" s="106" t="e">
        <f>IF(#REF!="",#REF!,#REF!)</f>
        <v>#REF!</v>
      </c>
      <c r="R58" s="106" t="e">
        <f>IF(#REF!="",#REF!,#REF!)</f>
        <v>#REF!</v>
      </c>
      <c r="S58" s="106" t="e">
        <f>IF(#REF!="",#REF!,#REF!)</f>
        <v>#REF!</v>
      </c>
      <c r="T58" s="106" t="e">
        <f>IF(#REF!="",#REF!,#REF!)</f>
        <v>#REF!</v>
      </c>
      <c r="U58" s="106" t="e">
        <f>IF(#REF!="",#REF!,#REF!)</f>
        <v>#REF!</v>
      </c>
      <c r="V58" s="106" t="e">
        <f>IF(#REF!="",#REF!,#REF!)</f>
        <v>#REF!</v>
      </c>
      <c r="W58" s="203" t="e">
        <f>IF(#REF!="",#REF!,#REF!)</f>
        <v>#REF!</v>
      </c>
      <c r="X58" s="106" t="e">
        <f>IF(#REF!="",#REF!,#REF!)</f>
        <v>#REF!</v>
      </c>
      <c r="Y58" s="104"/>
      <c r="Z58" s="102"/>
      <c r="AA58" s="104"/>
      <c r="AB58" s="103"/>
    </row>
    <row r="59" spans="2:28" ht="15" customHeight="1" hidden="1">
      <c r="B59" s="200"/>
      <c r="C59" s="160"/>
      <c r="D59" s="157" t="s">
        <v>211</v>
      </c>
      <c r="E59" s="157" t="e">
        <f>IF(#REF!="","",#REF!)</f>
        <v>#REF!</v>
      </c>
      <c r="F59" s="102" t="s">
        <v>212</v>
      </c>
      <c r="G59" s="211"/>
      <c r="H59" s="212" t="s">
        <v>247</v>
      </c>
      <c r="I59" s="98" t="e">
        <f>IF(#REF!="",#REF!,#REF!)</f>
        <v>#REF!</v>
      </c>
      <c r="J59" s="98" t="e">
        <f>IF(#REF!="",#REF!,#REF!)</f>
        <v>#REF!</v>
      </c>
      <c r="K59" s="98" t="e">
        <f>IF(#REF!="",#REF!,#REF!)</f>
        <v>#REF!</v>
      </c>
      <c r="L59" s="98" t="e">
        <f>IF(#REF!="",#REF!,#REF!)</f>
        <v>#REF!</v>
      </c>
      <c r="M59" s="98" t="e">
        <f>IF(#REF!="",#REF!,#REF!)</f>
        <v>#REF!</v>
      </c>
      <c r="N59" s="98" t="e">
        <f>IF(#REF!="",#REF!,#REF!)</f>
        <v>#REF!</v>
      </c>
      <c r="O59" s="98" t="e">
        <f>IF(#REF!="",#REF!,#REF!)</f>
        <v>#REF!</v>
      </c>
      <c r="P59" s="98" t="e">
        <f>IF(#REF!="",#REF!,#REF!)</f>
        <v>#REF!</v>
      </c>
      <c r="Q59" s="98" t="e">
        <f>IF(#REF!="",#REF!,#REF!)</f>
        <v>#REF!</v>
      </c>
      <c r="R59" s="98" t="e">
        <f>IF(#REF!="",#REF!,#REF!)</f>
        <v>#REF!</v>
      </c>
      <c r="S59" s="98" t="e">
        <f>IF(#REF!="",#REF!,#REF!)</f>
        <v>#REF!</v>
      </c>
      <c r="T59" s="98" t="e">
        <f>IF(#REF!="",#REF!,#REF!)</f>
        <v>#REF!</v>
      </c>
      <c r="U59" s="98" t="e">
        <f>IF(#REF!="",#REF!,#REF!)</f>
        <v>#REF!</v>
      </c>
      <c r="V59" s="98" t="e">
        <f>IF(#REF!="",#REF!,#REF!)</f>
        <v>#REF!</v>
      </c>
      <c r="W59" s="216" t="e">
        <f>IF(#REF!="",#REF!,#REF!)</f>
        <v>#REF!</v>
      </c>
      <c r="X59" s="98" t="e">
        <f>IF(#REF!="",#REF!,#REF!)</f>
        <v>#REF!</v>
      </c>
      <c r="Y59" s="92"/>
      <c r="Z59" s="78"/>
      <c r="AA59" s="92"/>
      <c r="AB59" s="93"/>
    </row>
    <row r="60" spans="2:28" ht="15" customHeight="1" hidden="1">
      <c r="B60" s="200"/>
      <c r="C60" s="195"/>
      <c r="D60" s="217" t="s">
        <v>249</v>
      </c>
      <c r="E60" s="217"/>
      <c r="F60" s="96"/>
      <c r="G60" s="218"/>
      <c r="H60" s="219"/>
      <c r="I60" s="105"/>
      <c r="J60" s="105"/>
      <c r="K60" s="105"/>
      <c r="L60" s="105"/>
      <c r="M60" s="105"/>
      <c r="N60" s="105"/>
      <c r="O60" s="107"/>
      <c r="P60" s="107"/>
      <c r="Q60" s="107"/>
      <c r="R60" s="107"/>
      <c r="S60" s="107"/>
      <c r="T60" s="107"/>
      <c r="U60" s="107"/>
      <c r="V60" s="107"/>
      <c r="W60" s="107"/>
      <c r="X60" s="105"/>
      <c r="Y60" s="95">
        <f>Y22</f>
        <v>0</v>
      </c>
      <c r="Z60" s="102" t="s">
        <v>208</v>
      </c>
      <c r="AA60" s="97">
        <f>IF(AA22="","",AA22)</f>
      </c>
      <c r="AB60" s="103" t="s">
        <v>208</v>
      </c>
    </row>
    <row r="61" spans="2:28" ht="15" customHeight="1" hidden="1">
      <c r="B61" s="156"/>
      <c r="C61" s="85"/>
      <c r="D61" s="102"/>
      <c r="E61" s="201">
        <f>IF(E22="","",E22)</f>
      </c>
      <c r="F61" s="202"/>
      <c r="G61" s="220"/>
      <c r="H61" s="155" t="s">
        <v>207</v>
      </c>
      <c r="I61" s="106" t="e">
        <f>IF(#REF!="",I22,#REF!)</f>
        <v>#REF!</v>
      </c>
      <c r="J61" s="106" t="e">
        <f>IF(#REF!="",J22,#REF!)</f>
        <v>#REF!</v>
      </c>
      <c r="K61" s="106" t="e">
        <f>IF(#REF!="",K22,#REF!)</f>
        <v>#REF!</v>
      </c>
      <c r="L61" s="106" t="e">
        <f>IF(#REF!="",L22,#REF!)</f>
        <v>#REF!</v>
      </c>
      <c r="M61" s="106" t="e">
        <f>IF(#REF!="",M22,#REF!)</f>
        <v>#REF!</v>
      </c>
      <c r="N61" s="106" t="e">
        <f>IF(#REF!="",N22,#REF!)</f>
        <v>#REF!</v>
      </c>
      <c r="O61" s="203" t="e">
        <f>IF(#REF!="",O22,#REF!)</f>
        <v>#REF!</v>
      </c>
      <c r="P61" s="203" t="e">
        <f>IF(#REF!="",P22,#REF!)</f>
        <v>#REF!</v>
      </c>
      <c r="Q61" s="203" t="e">
        <f>IF(#REF!="",Q22,#REF!)</f>
        <v>#REF!</v>
      </c>
      <c r="R61" s="203" t="e">
        <f>IF(#REF!="",R22,#REF!)</f>
        <v>#REF!</v>
      </c>
      <c r="S61" s="203" t="e">
        <f>IF(#REF!="",S22,#REF!)</f>
        <v>#REF!</v>
      </c>
      <c r="T61" s="203" t="e">
        <f>IF(#REF!="",T22,#REF!)</f>
        <v>#REF!</v>
      </c>
      <c r="U61" s="203" t="e">
        <f>IF(#REF!="",U22,#REF!)</f>
        <v>#REF!</v>
      </c>
      <c r="V61" s="203" t="e">
        <f>IF(#REF!="",V22,#REF!)</f>
        <v>#REF!</v>
      </c>
      <c r="W61" s="203" t="e">
        <f>IF(#REF!="",W22,#REF!)</f>
        <v>#REF!</v>
      </c>
      <c r="X61" s="106" t="e">
        <f>IF(#REF!="",X22,#REF!)</f>
        <v>#REF!</v>
      </c>
      <c r="Y61" s="104"/>
      <c r="Z61" s="102"/>
      <c r="AA61" s="104"/>
      <c r="AB61" s="103"/>
    </row>
    <row r="62" spans="2:28" ht="15" customHeight="1" hidden="1">
      <c r="B62" s="221"/>
      <c r="C62" s="222"/>
      <c r="D62" s="223" t="s">
        <v>211</v>
      </c>
      <c r="E62" s="223">
        <f>IF(E23="","",E23)</f>
      </c>
      <c r="F62" s="110" t="s">
        <v>212</v>
      </c>
      <c r="G62" s="224"/>
      <c r="H62" s="225" t="s">
        <v>247</v>
      </c>
      <c r="I62" s="108" t="e">
        <f>IF(I23="",#REF!,I23)</f>
        <v>#REF!</v>
      </c>
      <c r="J62" s="108" t="e">
        <f>IF(J23="",#REF!,J23)</f>
        <v>#REF!</v>
      </c>
      <c r="K62" s="108" t="e">
        <f>IF(K23="",#REF!,K23)</f>
        <v>#REF!</v>
      </c>
      <c r="L62" s="108" t="e">
        <f>IF(L23="",#REF!,L23)</f>
        <v>#REF!</v>
      </c>
      <c r="M62" s="108" t="e">
        <f>IF(M23="",#REF!,M23)</f>
        <v>#REF!</v>
      </c>
      <c r="N62" s="108" t="e">
        <f>IF(N23="",#REF!,N23)</f>
        <v>#REF!</v>
      </c>
      <c r="O62" s="226" t="e">
        <f>IF(O23="",#REF!,O23)</f>
        <v>#REF!</v>
      </c>
      <c r="P62" s="226" t="e">
        <f>IF(P23="",#REF!,P23)</f>
        <v>#REF!</v>
      </c>
      <c r="Q62" s="226" t="e">
        <f>IF(Q23="",#REF!,Q23)</f>
        <v>#REF!</v>
      </c>
      <c r="R62" s="226" t="e">
        <f>IF(R23="",#REF!,R23)</f>
        <v>#REF!</v>
      </c>
      <c r="S62" s="226" t="e">
        <f>IF(S23="",#REF!,S23)</f>
        <v>#REF!</v>
      </c>
      <c r="T62" s="226" t="e">
        <f>IF(T23="",#REF!,T23)</f>
        <v>#REF!</v>
      </c>
      <c r="U62" s="226" t="e">
        <f>IF(U23="",#REF!,U23)</f>
        <v>#REF!</v>
      </c>
      <c r="V62" s="226" t="e">
        <f>IF(V23="",#REF!,V23)</f>
        <v>#REF!</v>
      </c>
      <c r="W62" s="226" t="e">
        <f>IF(W23="",#REF!,W23)</f>
        <v>#REF!</v>
      </c>
      <c r="X62" s="108" t="e">
        <f>IF(X23="",#REF!,X23)</f>
        <v>#REF!</v>
      </c>
      <c r="Y62" s="109"/>
      <c r="Z62" s="110"/>
      <c r="AA62" s="109"/>
      <c r="AB62" s="111"/>
    </row>
    <row r="63" spans="25:28" ht="15" customHeight="1" hidden="1">
      <c r="Y63" s="178"/>
      <c r="Z63" s="178"/>
      <c r="AA63" s="178"/>
      <c r="AB63" s="178"/>
    </row>
    <row r="64" spans="4:24" ht="14.25" hidden="1">
      <c r="D64" s="112" t="s">
        <v>217</v>
      </c>
      <c r="E64" s="113"/>
      <c r="F64" s="113"/>
      <c r="G64" s="113"/>
      <c r="H64" s="114" t="s">
        <v>218</v>
      </c>
      <c r="I64" s="115" t="e">
        <f>IF(#REF!="",I26,#REF!)</f>
        <v>#REF!</v>
      </c>
      <c r="J64" s="115" t="e">
        <f>IF(#REF!="",J26,#REF!)</f>
        <v>#REF!</v>
      </c>
      <c r="K64" s="115" t="e">
        <f>IF(#REF!="",K26,#REF!)</f>
        <v>#REF!</v>
      </c>
      <c r="L64" s="115" t="e">
        <f>IF(#REF!="",L26,#REF!)</f>
        <v>#REF!</v>
      </c>
      <c r="M64" s="115" t="e">
        <f>IF(#REF!="",M26,#REF!)</f>
        <v>#REF!</v>
      </c>
      <c r="N64" s="115" t="e">
        <f>IF(#REF!="",N26,#REF!)</f>
        <v>#REF!</v>
      </c>
      <c r="O64" s="115" t="e">
        <f>IF(#REF!="",O26,#REF!)</f>
        <v>#REF!</v>
      </c>
      <c r="P64" s="115" t="e">
        <f>IF(#REF!="",P26,#REF!)</f>
        <v>#REF!</v>
      </c>
      <c r="Q64" s="115" t="e">
        <f>IF(#REF!="",Q26,#REF!)</f>
        <v>#REF!</v>
      </c>
      <c r="R64" s="115" t="e">
        <f>IF(#REF!="",R26,#REF!)</f>
        <v>#REF!</v>
      </c>
      <c r="S64" s="115" t="e">
        <f>IF(#REF!="",S26,#REF!)</f>
        <v>#REF!</v>
      </c>
      <c r="T64" s="115" t="e">
        <f>IF(#REF!="",T26,#REF!)</f>
        <v>#REF!</v>
      </c>
      <c r="U64" s="115" t="e">
        <f>IF(#REF!="",U26,#REF!)</f>
        <v>#REF!</v>
      </c>
      <c r="V64" s="115" t="e">
        <f>IF(#REF!="",V26,#REF!)</f>
        <v>#REF!</v>
      </c>
      <c r="W64" s="115" t="e">
        <f>IF(#REF!="",W26,#REF!)</f>
        <v>#REF!</v>
      </c>
      <c r="X64" s="116" t="e">
        <f>IF(#REF!="",X26,#REF!)</f>
        <v>#REF!</v>
      </c>
    </row>
    <row r="65" spans="4:13" ht="14.25" hidden="1">
      <c r="D65" s="119" t="s">
        <v>250</v>
      </c>
      <c r="H65" s="119" t="s">
        <v>251</v>
      </c>
      <c r="L65" s="119" t="e">
        <f>IF(L62=0,K62,L62)</f>
        <v>#REF!</v>
      </c>
      <c r="M65" s="119" t="e">
        <f>IF(M62=0,N62,M62)</f>
        <v>#REF!</v>
      </c>
    </row>
    <row r="66" spans="8:13" ht="14.25" hidden="1">
      <c r="H66" s="119" t="s">
        <v>252</v>
      </c>
      <c r="L66" s="119" t="e">
        <f>IF(L61=0,K61,L61)</f>
        <v>#REF!</v>
      </c>
      <c r="M66" s="119" t="e">
        <f>IF(M61=0,N61,M61)</f>
        <v>#REF!</v>
      </c>
    </row>
    <row r="67" spans="2:12" ht="15" thickBot="1">
      <c r="B67" s="249" t="s">
        <v>474</v>
      </c>
      <c r="C67" s="250"/>
      <c r="D67" s="250"/>
      <c r="E67" s="250"/>
      <c r="F67" s="250"/>
      <c r="G67" s="250"/>
      <c r="H67" s="250"/>
      <c r="I67" s="250"/>
      <c r="J67" s="250"/>
      <c r="K67" s="251"/>
      <c r="L67" s="247" t="s">
        <v>258</v>
      </c>
    </row>
    <row r="68" spans="2:18" ht="14.25">
      <c r="B68" s="705" t="s">
        <v>263</v>
      </c>
      <c r="C68" s="706"/>
      <c r="D68" s="706"/>
      <c r="E68" s="706"/>
      <c r="F68" s="707"/>
      <c r="G68" s="721" t="s">
        <v>259</v>
      </c>
      <c r="H68" s="721" t="s">
        <v>260</v>
      </c>
      <c r="I68" s="721" t="s">
        <v>261</v>
      </c>
      <c r="J68" s="252"/>
      <c r="K68" s="722" t="s">
        <v>12</v>
      </c>
      <c r="L68" s="721" t="s">
        <v>262</v>
      </c>
      <c r="M68" s="253"/>
      <c r="N68" s="254"/>
      <c r="O68" s="254"/>
      <c r="P68" s="254"/>
      <c r="Q68" s="254"/>
      <c r="R68" s="255"/>
    </row>
    <row r="69" spans="2:18" ht="14.25" customHeight="1">
      <c r="B69" s="708"/>
      <c r="C69" s="709"/>
      <c r="D69" s="709"/>
      <c r="E69" s="709"/>
      <c r="F69" s="710"/>
      <c r="G69" s="701"/>
      <c r="H69" s="701"/>
      <c r="I69" s="701"/>
      <c r="J69" s="701" t="s">
        <v>264</v>
      </c>
      <c r="K69" s="701"/>
      <c r="L69" s="701"/>
      <c r="M69" s="701" t="s">
        <v>2</v>
      </c>
      <c r="N69" s="702" t="s">
        <v>265</v>
      </c>
      <c r="O69" s="703"/>
      <c r="P69" s="702" t="s">
        <v>266</v>
      </c>
      <c r="Q69" s="703"/>
      <c r="R69" s="723" t="s">
        <v>267</v>
      </c>
    </row>
    <row r="70" spans="2:18" ht="15" customHeight="1">
      <c r="B70" s="708"/>
      <c r="C70" s="709"/>
      <c r="D70" s="709"/>
      <c r="E70" s="709"/>
      <c r="F70" s="710"/>
      <c r="G70" s="701" t="s">
        <v>268</v>
      </c>
      <c r="H70" s="701" t="s">
        <v>269</v>
      </c>
      <c r="I70" s="701" t="s">
        <v>270</v>
      </c>
      <c r="J70" s="701"/>
      <c r="K70" s="701" t="s">
        <v>271</v>
      </c>
      <c r="L70" s="701" t="s">
        <v>272</v>
      </c>
      <c r="M70" s="701"/>
      <c r="N70" s="256"/>
      <c r="O70" s="257" t="s">
        <v>273</v>
      </c>
      <c r="P70" s="258"/>
      <c r="Q70" s="257" t="s">
        <v>273</v>
      </c>
      <c r="R70" s="724"/>
    </row>
    <row r="71" spans="2:18" ht="14.25">
      <c r="B71" s="711"/>
      <c r="C71" s="712"/>
      <c r="D71" s="712"/>
      <c r="E71" s="712"/>
      <c r="F71" s="713"/>
      <c r="G71" s="704"/>
      <c r="H71" s="704"/>
      <c r="I71" s="704"/>
      <c r="J71" s="259"/>
      <c r="K71" s="704"/>
      <c r="L71" s="704"/>
      <c r="M71" s="259"/>
      <c r="N71" s="259"/>
      <c r="O71" s="260" t="s">
        <v>274</v>
      </c>
      <c r="P71" s="261"/>
      <c r="Q71" s="260" t="s">
        <v>274</v>
      </c>
      <c r="R71" s="725"/>
    </row>
    <row r="72" spans="2:18" ht="16.5" customHeight="1">
      <c r="B72" s="695" t="s">
        <v>436</v>
      </c>
      <c r="C72" s="696"/>
      <c r="D72" s="696"/>
      <c r="E72" s="696"/>
      <c r="F72" s="697"/>
      <c r="G72" s="262"/>
      <c r="H72" s="262"/>
      <c r="I72" s="262"/>
      <c r="J72" s="262"/>
      <c r="K72" s="262"/>
      <c r="L72" s="262"/>
      <c r="M72" s="263">
        <f>SUM(G72:L72)</f>
        <v>0</v>
      </c>
      <c r="N72" s="262"/>
      <c r="O72" s="262"/>
      <c r="P72" s="262"/>
      <c r="Q72" s="262"/>
      <c r="R72" s="264"/>
    </row>
    <row r="73" spans="2:18" ht="16.5" customHeight="1">
      <c r="B73" s="695" t="s">
        <v>437</v>
      </c>
      <c r="C73" s="696"/>
      <c r="D73" s="696"/>
      <c r="E73" s="696"/>
      <c r="F73" s="697"/>
      <c r="G73" s="262"/>
      <c r="H73" s="262"/>
      <c r="I73" s="262"/>
      <c r="J73" s="262"/>
      <c r="K73" s="262"/>
      <c r="L73" s="262"/>
      <c r="M73" s="263">
        <f>SUM(G73:L73)</f>
        <v>0</v>
      </c>
      <c r="N73" s="262"/>
      <c r="O73" s="262"/>
      <c r="P73" s="262"/>
      <c r="Q73" s="262"/>
      <c r="R73" s="264"/>
    </row>
    <row r="74" spans="2:18" ht="16.5" customHeight="1">
      <c r="B74" s="695" t="s">
        <v>438</v>
      </c>
      <c r="C74" s="696"/>
      <c r="D74" s="696"/>
      <c r="E74" s="696"/>
      <c r="F74" s="697"/>
      <c r="G74" s="262"/>
      <c r="H74" s="262"/>
      <c r="I74" s="262"/>
      <c r="J74" s="262"/>
      <c r="K74" s="262"/>
      <c r="L74" s="262"/>
      <c r="M74" s="263">
        <f>SUM(G74:L74)</f>
        <v>0</v>
      </c>
      <c r="N74" s="262"/>
      <c r="O74" s="262"/>
      <c r="P74" s="262"/>
      <c r="Q74" s="262"/>
      <c r="R74" s="264"/>
    </row>
    <row r="75" spans="2:18" ht="16.5" customHeight="1">
      <c r="B75" s="695" t="s">
        <v>439</v>
      </c>
      <c r="C75" s="696"/>
      <c r="D75" s="696"/>
      <c r="E75" s="696"/>
      <c r="F75" s="697"/>
      <c r="G75" s="262"/>
      <c r="H75" s="262"/>
      <c r="I75" s="262"/>
      <c r="J75" s="262"/>
      <c r="K75" s="262"/>
      <c r="L75" s="262"/>
      <c r="M75" s="263">
        <f>SUM(G75:L75)</f>
        <v>0</v>
      </c>
      <c r="N75" s="262"/>
      <c r="O75" s="262"/>
      <c r="P75" s="262"/>
      <c r="Q75" s="262"/>
      <c r="R75" s="264"/>
    </row>
    <row r="76" spans="2:18" ht="16.5" customHeight="1">
      <c r="B76" s="695" t="s">
        <v>440</v>
      </c>
      <c r="C76" s="696"/>
      <c r="D76" s="696"/>
      <c r="E76" s="696"/>
      <c r="F76" s="697"/>
      <c r="G76" s="262"/>
      <c r="H76" s="262"/>
      <c r="I76" s="262"/>
      <c r="J76" s="262"/>
      <c r="K76" s="262"/>
      <c r="L76" s="262"/>
      <c r="M76" s="263">
        <f>SUM(G76:L76)</f>
        <v>0</v>
      </c>
      <c r="N76" s="262"/>
      <c r="O76" s="262"/>
      <c r="P76" s="262"/>
      <c r="Q76" s="262"/>
      <c r="R76" s="264"/>
    </row>
    <row r="77" spans="2:18" ht="16.5" customHeight="1" thickBot="1">
      <c r="B77" s="698" t="s">
        <v>275</v>
      </c>
      <c r="C77" s="699"/>
      <c r="D77" s="699"/>
      <c r="E77" s="699"/>
      <c r="F77" s="700"/>
      <c r="G77" s="265">
        <f aca="true" t="shared" si="7" ref="G77:R77">SUM(G72:G76)</f>
        <v>0</v>
      </c>
      <c r="H77" s="265">
        <f t="shared" si="7"/>
        <v>0</v>
      </c>
      <c r="I77" s="265">
        <f t="shared" si="7"/>
        <v>0</v>
      </c>
      <c r="J77" s="265">
        <f t="shared" si="7"/>
        <v>0</v>
      </c>
      <c r="K77" s="265">
        <f t="shared" si="7"/>
        <v>0</v>
      </c>
      <c r="L77" s="265">
        <f t="shared" si="7"/>
        <v>0</v>
      </c>
      <c r="M77" s="265">
        <f>SUM(M72:M76)</f>
        <v>0</v>
      </c>
      <c r="N77" s="265">
        <f t="shared" si="7"/>
        <v>0</v>
      </c>
      <c r="O77" s="265">
        <f t="shared" si="7"/>
        <v>0</v>
      </c>
      <c r="P77" s="265">
        <f t="shared" si="7"/>
        <v>0</v>
      </c>
      <c r="Q77" s="265">
        <f t="shared" si="7"/>
        <v>0</v>
      </c>
      <c r="R77" s="266">
        <f t="shared" si="7"/>
        <v>0</v>
      </c>
    </row>
    <row r="78" spans="2:14" ht="14.25">
      <c r="B78" s="247" t="s">
        <v>276</v>
      </c>
      <c r="C78" s="247"/>
      <c r="D78" s="247"/>
      <c r="E78" s="247"/>
      <c r="F78" s="247"/>
      <c r="G78" s="247"/>
      <c r="H78" s="247"/>
      <c r="I78" s="247"/>
      <c r="J78" s="247"/>
      <c r="K78" s="247"/>
      <c r="L78" s="247"/>
      <c r="M78" s="247"/>
      <c r="N78" s="247"/>
    </row>
    <row r="79" spans="2:14" ht="14.25">
      <c r="B79" s="247" t="s">
        <v>475</v>
      </c>
      <c r="C79" s="248"/>
      <c r="D79" s="248"/>
      <c r="E79" s="248"/>
      <c r="F79" s="248"/>
      <c r="G79" s="248"/>
      <c r="H79" s="248"/>
      <c r="I79" s="248"/>
      <c r="J79" s="248"/>
      <c r="K79" s="248"/>
      <c r="L79" s="247"/>
      <c r="M79" s="247"/>
      <c r="N79" s="247"/>
    </row>
  </sheetData>
  <sheetProtection/>
  <mergeCells count="52">
    <mergeCell ref="Q4:Q5"/>
    <mergeCell ref="S4:S5"/>
    <mergeCell ref="U4:U5"/>
    <mergeCell ref="I4:I5"/>
    <mergeCell ref="J4:J5"/>
    <mergeCell ref="L4:L5"/>
    <mergeCell ref="M4:M5"/>
    <mergeCell ref="B6:D9"/>
    <mergeCell ref="B10:B24"/>
    <mergeCell ref="D26:G26"/>
    <mergeCell ref="O4:O5"/>
    <mergeCell ref="C10:C21"/>
    <mergeCell ref="W3:X3"/>
    <mergeCell ref="Y11:Z11"/>
    <mergeCell ref="AA11:AB11"/>
    <mergeCell ref="Y13:Z13"/>
    <mergeCell ref="AA13:AB13"/>
    <mergeCell ref="W4:W5"/>
    <mergeCell ref="Y15:Z15"/>
    <mergeCell ref="AA15:AB15"/>
    <mergeCell ref="AA23:AB23"/>
    <mergeCell ref="G68:G69"/>
    <mergeCell ref="H68:H69"/>
    <mergeCell ref="I68:I69"/>
    <mergeCell ref="K68:K69"/>
    <mergeCell ref="L68:L69"/>
    <mergeCell ref="P69:Q69"/>
    <mergeCell ref="R69:R71"/>
    <mergeCell ref="B68:F71"/>
    <mergeCell ref="Y23:Z23"/>
    <mergeCell ref="B49:B56"/>
    <mergeCell ref="B26:C28"/>
    <mergeCell ref="B76:F76"/>
    <mergeCell ref="B77:F77"/>
    <mergeCell ref="M69:M70"/>
    <mergeCell ref="N69:O69"/>
    <mergeCell ref="G70:G71"/>
    <mergeCell ref="H70:H71"/>
    <mergeCell ref="I70:I71"/>
    <mergeCell ref="K70:K71"/>
    <mergeCell ref="L70:L71"/>
    <mergeCell ref="J69:J70"/>
    <mergeCell ref="B72:F72"/>
    <mergeCell ref="B73:F73"/>
    <mergeCell ref="B74:F74"/>
    <mergeCell ref="B75:F75"/>
    <mergeCell ref="Y21:Z21"/>
    <mergeCell ref="AA21:AB21"/>
    <mergeCell ref="Y17:Z17"/>
    <mergeCell ref="AA17:AB17"/>
    <mergeCell ref="Y19:Z19"/>
    <mergeCell ref="AA19:AB19"/>
  </mergeCells>
  <printOptions/>
  <pageMargins left="0.3937007874015748" right="0.1968503937007874" top="0.7874015748031497" bottom="0.1968503937007874" header="0.5118110236220472" footer="0.5118110236220472"/>
  <pageSetup horizontalDpi="600" verticalDpi="600" orientation="landscape" paperSize="9" scale="6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群馬県畜産協会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hshio</dc:creator>
  <cp:keywords/>
  <dc:description/>
  <cp:lastModifiedBy> </cp:lastModifiedBy>
  <cp:lastPrinted>2008-06-06T01:14:20Z</cp:lastPrinted>
  <dcterms:created xsi:type="dcterms:W3CDTF">2001-05-28T05:09:24Z</dcterms:created>
  <dcterms:modified xsi:type="dcterms:W3CDTF">2009-11-02T06:24:51Z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739608929</vt:i4>
  </property>
  <property fmtid="{D5CDD505-2E9C-101B-9397-08002B2CF9AE}" pid="3" name="_EmailSubject">
    <vt:lpwstr>経営改善計画書</vt:lpwstr>
  </property>
  <property fmtid="{D5CDD505-2E9C-101B-9397-08002B2CF9AE}" pid="4" name="_AuthorEmail">
    <vt:lpwstr>shiobara@chikusankyokai.or.jp</vt:lpwstr>
  </property>
  <property fmtid="{D5CDD505-2E9C-101B-9397-08002B2CF9AE}" pid="5" name="_AuthorEmailDisplayName">
    <vt:lpwstr>畜産協会　塩原</vt:lpwstr>
  </property>
  <property fmtid="{D5CDD505-2E9C-101B-9397-08002B2CF9AE}" pid="6" name="_ReviewingToolsShownOnce">
    <vt:lpwstr/>
  </property>
</Properties>
</file>