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55" windowHeight="10530" activeTab="0"/>
  </bookViews>
  <sheets>
    <sheet name="１　労働力" sheetId="1" r:id="rId1"/>
    <sheet name="自給飼料・排泄物" sheetId="2" r:id="rId2"/>
    <sheet name="農業用施設・借入金" sheetId="3" r:id="rId3"/>
    <sheet name="２　飼養規模" sheetId="4" r:id="rId4"/>
    <sheet name="３　経営実績" sheetId="5" r:id="rId5"/>
    <sheet name="４　当期収入" sheetId="6" r:id="rId6"/>
    <sheet name="５　当期生産費用" sheetId="7" r:id="rId7"/>
    <sheet name="６　損益計算書" sheetId="8" r:id="rId8"/>
  </sheets>
  <definedNames>
    <definedName name="_xlnm.Print_Area" localSheetId="0">'１　労働力'!$A$1:$J$31</definedName>
    <definedName name="_xlnm.Print_Area" localSheetId="4">'３　経営実績'!$A$1:$J$58</definedName>
    <definedName name="_xlnm.Print_Area" localSheetId="5">'４　当期収入'!$A$1:$G$17</definedName>
    <definedName name="_xlnm.Print_Area" localSheetId="6">'５　当期生産費用'!$A$1:$I$32</definedName>
    <definedName name="_xlnm.Print_Area" localSheetId="7">'６　損益計算書'!$A$1:$H$31</definedName>
  </definedNames>
  <calcPr fullCalcOnLoad="1"/>
</workbook>
</file>

<file path=xl/sharedStrings.xml><?xml version="1.0" encoding="utf-8"?>
<sst xmlns="http://schemas.openxmlformats.org/spreadsheetml/2006/main" count="582" uniqueCount="428">
  <si>
    <t>経営の概要</t>
  </si>
  <si>
    <t>部門収入</t>
  </si>
  <si>
    <t>売上原価</t>
  </si>
  <si>
    <t>円</t>
  </si>
  <si>
    <t>時間</t>
  </si>
  <si>
    <t>安全性</t>
  </si>
  <si>
    <t xml:space="preserve">家族・構成員 </t>
  </si>
  <si>
    <t xml:space="preserve">雇用・従業員 </t>
  </si>
  <si>
    <t>労働時間
（畜産）</t>
  </si>
  <si>
    <t>区         分</t>
  </si>
  <si>
    <t>機器具・車輌</t>
  </si>
  <si>
    <t>当期生産費用合計</t>
  </si>
  <si>
    <t>当期生産費用</t>
  </si>
  <si>
    <t>総額</t>
  </si>
  <si>
    <t>売 上 高</t>
  </si>
  <si>
    <t>そ  の  他</t>
  </si>
  <si>
    <t xml:space="preserve">    計</t>
  </si>
  <si>
    <t>他部門利用堆肥評価額</t>
  </si>
  <si>
    <t>売   上   原   価</t>
  </si>
  <si>
    <t>売  上  総  利  益</t>
  </si>
  <si>
    <t>販売経費</t>
  </si>
  <si>
    <t xml:space="preserve">     計</t>
  </si>
  <si>
    <t>営  業  利  益</t>
  </si>
  <si>
    <t>奨励金・補填金</t>
  </si>
  <si>
    <t>営業外費用</t>
  </si>
  <si>
    <t>支払利子</t>
  </si>
  <si>
    <t>価格安定積立金</t>
  </si>
  <si>
    <t>支払地代</t>
  </si>
  <si>
    <t>（円）</t>
  </si>
  <si>
    <t>生産性</t>
  </si>
  <si>
    <t xml:space="preserve">   うち購入飼料費</t>
  </si>
  <si>
    <t xml:space="preserve">   うち労働費</t>
  </si>
  <si>
    <t xml:space="preserve">   うち減価償却費</t>
  </si>
  <si>
    <t>収益性</t>
  </si>
  <si>
    <t>総借入金残高（期末時）</t>
  </si>
  <si>
    <t>副産物価額</t>
  </si>
  <si>
    <t>差引生産原価</t>
  </si>
  <si>
    <t>円</t>
  </si>
  <si>
    <t>円</t>
  </si>
  <si>
    <t xml:space="preserve">所   得   率   </t>
  </si>
  <si>
    <t xml:space="preserve">   うちもと雛費</t>
  </si>
  <si>
    <t>飼料要求率</t>
  </si>
  <si>
    <t>労働力員数
（畜産）</t>
  </si>
  <si>
    <t>もと雛費</t>
  </si>
  <si>
    <t>購入飼料費</t>
  </si>
  <si>
    <t>労働費</t>
  </si>
  <si>
    <t>計</t>
  </si>
  <si>
    <t>診療・医薬品費</t>
  </si>
  <si>
    <t>光熱水費</t>
  </si>
  <si>
    <t>燃料費</t>
  </si>
  <si>
    <t>償却費  減 価</t>
  </si>
  <si>
    <t>建物・構築物</t>
  </si>
  <si>
    <t>修繕費</t>
  </si>
  <si>
    <t>小農具費</t>
  </si>
  <si>
    <t>消耗諸材料費</t>
  </si>
  <si>
    <t>賃料料金その他</t>
  </si>
  <si>
    <t>当期生産費用合計</t>
  </si>
  <si>
    <t>雇用・従業員</t>
  </si>
  <si>
    <t>鶏糞等販売収入</t>
  </si>
  <si>
    <t xml:space="preserve">営業外収益  </t>
  </si>
  <si>
    <t>受取利子</t>
  </si>
  <si>
    <t>経　常　利　益</t>
  </si>
  <si>
    <t>経　常　所　得</t>
  </si>
  <si>
    <t>人</t>
  </si>
  <si>
    <t>kg</t>
  </si>
  <si>
    <t>％</t>
  </si>
  <si>
    <t>羽</t>
  </si>
  <si>
    <t>時間</t>
  </si>
  <si>
    <t>万円</t>
  </si>
  <si>
    <t>年間鶏卵生産量</t>
  </si>
  <si>
    <t>年間鶏卵出荷量</t>
  </si>
  <si>
    <t>採卵鶏部門年間総所得</t>
  </si>
  <si>
    <t xml:space="preserve">   うち鶏卵販売収入</t>
  </si>
  <si>
    <t>鶏卵１ｋｇ当たり平均販売価格</t>
  </si>
  <si>
    <t>育成率（初生雛）</t>
  </si>
  <si>
    <t>育成率（中大雛）</t>
  </si>
  <si>
    <t>鶏舎１㎡当たり年間鶏卵生産量</t>
  </si>
  <si>
    <t>鶏卵販売収入</t>
  </si>
  <si>
    <t>廃鶏販売収入</t>
  </si>
  <si>
    <t>売上高経常利益率</t>
  </si>
  <si>
    <t>％</t>
  </si>
  <si>
    <t>家族（構成員）１人当たり経常所得</t>
  </si>
  <si>
    <t>労働所得（経常利益＋労賃）</t>
  </si>
  <si>
    <t>労働力１人当たり労働所得</t>
  </si>
  <si>
    <t>家族（構成員）１人当たり労働所得</t>
  </si>
  <si>
    <t>労働効率（労働所得時間単価）</t>
  </si>
  <si>
    <t>期首飼養鶏評価額</t>
  </si>
  <si>
    <t>期末飼養鶏評価額</t>
  </si>
  <si>
    <t>期首飼養鶏評価額</t>
  </si>
  <si>
    <t>期末飼養鶏評価額</t>
  </si>
  <si>
    <t>＜労働日数/１人（家族・構成員） ＞</t>
  </si>
  <si>
    <t>人</t>
  </si>
  <si>
    <t>日</t>
  </si>
  <si>
    <t>その他（共済掛金、租税公課諸負担、事務費等含む）</t>
  </si>
  <si>
    <t>産直</t>
  </si>
  <si>
    <t>直販割合</t>
  </si>
  <si>
    <t>その他</t>
  </si>
  <si>
    <t>＜労働従事人数（家族・構成員） ＞</t>
  </si>
  <si>
    <t>労働生産・収益性</t>
  </si>
  <si>
    <t>差引生産原価＋販売・一般管理費</t>
  </si>
  <si>
    <t>鶏卵１ｋｇ当たり生産原価</t>
  </si>
  <si>
    <t>鶏卵１ｋｇ当たり差引生産原価＋販売・一般管理費</t>
  </si>
  <si>
    <t>備考</t>
  </si>
  <si>
    <t>計</t>
  </si>
  <si>
    <t>項目</t>
  </si>
  <si>
    <t>たい肥販売</t>
  </si>
  <si>
    <t>共済金</t>
  </si>
  <si>
    <t>奨励金・補てん金等</t>
  </si>
  <si>
    <t>その他収入（作業請負等）</t>
  </si>
  <si>
    <t>加工販売部門</t>
  </si>
  <si>
    <t>補助金等</t>
  </si>
  <si>
    <t>鶏卵販売</t>
  </si>
  <si>
    <t>廃鶏販売</t>
  </si>
  <si>
    <t>採卵鶏部門収入</t>
  </si>
  <si>
    <t>経営実績年
（　　　　　年）</t>
  </si>
  <si>
    <t>経営比較対象年
（　　　　　年）</t>
  </si>
  <si>
    <t>県比較値
（　　　　　年）</t>
  </si>
  <si>
    <t>平均</t>
  </si>
  <si>
    <t>期首</t>
  </si>
  <si>
    <t>期末</t>
  </si>
  <si>
    <t>死亡・廃用</t>
  </si>
  <si>
    <t>総額（円）</t>
  </si>
  <si>
    <t>加工販売部門</t>
  </si>
  <si>
    <t>生産部門</t>
  </si>
  <si>
    <t>加工・販売収入</t>
  </si>
  <si>
    <t>加工部門費用</t>
  </si>
  <si>
    <t>販売部門費用</t>
  </si>
  <si>
    <t>販売一般管理</t>
  </si>
  <si>
    <t>役員報酬</t>
  </si>
  <si>
    <t>家族・構成員</t>
  </si>
  <si>
    <t>生産費用</t>
  </si>
  <si>
    <t>（４）自給飼料の生産と利用状況</t>
  </si>
  <si>
    <r>
      <t>（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月～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月）</t>
    </r>
  </si>
  <si>
    <t>使用</t>
  </si>
  <si>
    <t>飼料の</t>
  </si>
  <si>
    <t>面　積（ａ）</t>
  </si>
  <si>
    <t>所有</t>
  </si>
  <si>
    <t>総収量</t>
  </si>
  <si>
    <t>主な利用形態等</t>
  </si>
  <si>
    <t>区分</t>
  </si>
  <si>
    <t>実面積</t>
  </si>
  <si>
    <t>のべ面積</t>
  </si>
  <si>
    <t>（ｔ）</t>
  </si>
  <si>
    <t>（採草の場合）</t>
  </si>
  <si>
    <t>600ａ</t>
  </si>
  <si>
    <t>自己</t>
  </si>
  <si>
    <t>840ｔ</t>
  </si>
  <si>
    <t>イタリアンライグラス</t>
  </si>
  <si>
    <t>500ａ</t>
  </si>
  <si>
    <t>借地</t>
  </si>
  <si>
    <t>500ｔ</t>
  </si>
  <si>
    <t>1番草：サイレージ</t>
  </si>
  <si>
    <t>※①「使用区分」ごとに「飼料の作付体系」を記入してください。</t>
  </si>
  <si>
    <t>　②面積は実面積、のべ面積を記入してください。</t>
  </si>
  <si>
    <t>　③「総収量」が不明な場合は空白でも可。</t>
  </si>
  <si>
    <t>　④主な利用形態については、採草飼料の収穫後の利用形態（乾草、ｻｲﾚｰｼﾞ、ﾛｰﾙ等）を記述。</t>
  </si>
  <si>
    <t>　⑤記入例は削除してください。</t>
  </si>
  <si>
    <t>処理の内容</t>
  </si>
  <si>
    <t>処理方式</t>
  </si>
  <si>
    <t>全て分離・一部分離・混合処理・その他（　　　　　）</t>
  </si>
  <si>
    <t>（○を付してください）</t>
  </si>
  <si>
    <t>処理方法</t>
  </si>
  <si>
    <t>（記述）</t>
  </si>
  <si>
    <t>敷　　料</t>
  </si>
  <si>
    <t>内容</t>
  </si>
  <si>
    <t>割合</t>
  </si>
  <si>
    <t>用途・
利用先等</t>
  </si>
  <si>
    <t>条件等</t>
  </si>
  <si>
    <t>備考</t>
  </si>
  <si>
    <t>利用の内容</t>
  </si>
  <si>
    <t>販　　売</t>
  </si>
  <si>
    <t>　　　％</t>
  </si>
  <si>
    <t>交　　換</t>
  </si>
  <si>
    <t xml:space="preserve">  　　％</t>
  </si>
  <si>
    <t>無償譲渡</t>
  </si>
  <si>
    <t>自家利用</t>
  </si>
  <si>
    <t>　  　％</t>
  </si>
  <si>
    <t>名称</t>
  </si>
  <si>
    <t>構造</t>
  </si>
  <si>
    <t>飼養方式</t>
  </si>
  <si>
    <t>頭羽数規模</t>
  </si>
  <si>
    <t>自己所有・</t>
  </si>
  <si>
    <t>借入・共同別</t>
  </si>
  <si>
    <t>※航空写真等配置が分かるものを添付してください。</t>
  </si>
  <si>
    <t>借入先</t>
  </si>
  <si>
    <t>使途</t>
  </si>
  <si>
    <t>利子率</t>
  </si>
  <si>
    <t>償還年数</t>
  </si>
  <si>
    <t>当期償還元金</t>
  </si>
  <si>
    <t>当期支払利息</t>
  </si>
  <si>
    <t>期末借入残高</t>
  </si>
  <si>
    <t>うち据置期間</t>
  </si>
  <si>
    <t>経営主との続柄</t>
  </si>
  <si>
    <t>年間従事</t>
  </si>
  <si>
    <t>農業従事日数</t>
  </si>
  <si>
    <t>部門または作業担当</t>
  </si>
  <si>
    <r>
      <t>日数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</si>
  <si>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うち畜産</t>
  </si>
  <si>
    <t>構成員</t>
  </si>
  <si>
    <t>従業員</t>
  </si>
  <si>
    <t>臨時雇</t>
  </si>
  <si>
    <t>合計</t>
  </si>
  <si>
    <t>田</t>
  </si>
  <si>
    <t>畑</t>
  </si>
  <si>
    <t>樹園地</t>
  </si>
  <si>
    <t>牧草地</t>
  </si>
  <si>
    <t>自己所有</t>
  </si>
  <si>
    <t>借　入</t>
  </si>
  <si>
    <t>合　計</t>
  </si>
  <si>
    <t>６　損益計算書</t>
  </si>
  <si>
    <t>５　当期生産費用</t>
  </si>
  <si>
    <t>４　当期収入</t>
  </si>
  <si>
    <t>３　経営実績</t>
  </si>
  <si>
    <t>(１) 従事者</t>
  </si>
  <si>
    <t>(３) 経営面積（実面積）</t>
  </si>
  <si>
    <t>(５) 家畜排せつ物の処理・利用状況</t>
  </si>
  <si>
    <t>(７) 長期借入金の状況</t>
  </si>
  <si>
    <t>(６) 農業・畜産用施設の保有状況</t>
  </si>
  <si>
    <t>※緑色のセルは自動計算です</t>
  </si>
  <si>
    <t>地目</t>
  </si>
  <si>
    <t>品種・作付体系等</t>
  </si>
  <si>
    <t>（記入例）</t>
  </si>
  <si>
    <t>スーダングラス</t>
  </si>
  <si>
    <t>1番草：乾草
2番草：乾草</t>
  </si>
  <si>
    <t>採草・飼料作</t>
  </si>
  <si>
    <t>飼料畑</t>
  </si>
  <si>
    <t>二期作</t>
  </si>
  <si>
    <t>飼料用トウモロコシ</t>
  </si>
  <si>
    <t>350a</t>
  </si>
  <si>
    <t>自己</t>
  </si>
  <si>
    <t>200ｔ</t>
  </si>
  <si>
    <t>サイレージ</t>
  </si>
  <si>
    <t>水田</t>
  </si>
  <si>
    <t>飼料用稲</t>
  </si>
  <si>
    <t>400a</t>
  </si>
  <si>
    <t>借地</t>
  </si>
  <si>
    <t>50t</t>
  </si>
  <si>
    <t>ＷＣＳ</t>
  </si>
  <si>
    <t>採草+放牧
（兼用）</t>
  </si>
  <si>
    <t>飼料畑</t>
  </si>
  <si>
    <t>1番草収穫後放牧利用</t>
  </si>
  <si>
    <t>放牧</t>
  </si>
  <si>
    <t>300ａ</t>
  </si>
  <si>
    <t>　　なお、同一作付体系の場合、まとめて1つの作付地として記入してください。</t>
  </si>
  <si>
    <t>借入
年月</t>
  </si>
  <si>
    <t>借入
金額</t>
  </si>
  <si>
    <t>区分</t>
  </si>
  <si>
    <t>品種別内訳</t>
  </si>
  <si>
    <t>（　　　　　　　　　　　　　）</t>
  </si>
  <si>
    <t>（単位：千羽）</t>
  </si>
  <si>
    <t>（単位：ａ）</t>
  </si>
  <si>
    <t>（単位：千羽）</t>
  </si>
  <si>
    <t>正常出荷</t>
  </si>
  <si>
    <t>年齢</t>
  </si>
  <si>
    <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</si>
  <si>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のべ人日　　　　　　　　日</t>
  </si>
  <si>
    <t>※加工販売に従事する者の日数も含めて記入のこと</t>
  </si>
  <si>
    <t>飼養羽数</t>
  </si>
  <si>
    <t>採卵鶏</t>
  </si>
  <si>
    <t>採卵鶏平均飼養羽数</t>
  </si>
  <si>
    <t>採卵鶏１００羽当たり年間所得</t>
  </si>
  <si>
    <t>採卵鶏１００羽当たり年間鶏卵生産量</t>
  </si>
  <si>
    <t>採卵鶏１００羽１日当たり産卵量</t>
  </si>
  <si>
    <t>採卵鶏１００羽１日当たり飼料消費量</t>
  </si>
  <si>
    <t>採卵鶏補充率</t>
  </si>
  <si>
    <t>鶏舎１㎡当たり採卵鶏飼養羽数</t>
  </si>
  <si>
    <t>採卵鶏１００羽当たり借入金残高（期末時）</t>
  </si>
  <si>
    <t>採卵鶏１００羽当たり年間借入金償還負担額</t>
  </si>
  <si>
    <t>採卵鶏１００羽当たり投下労働時間</t>
  </si>
  <si>
    <t>採卵鶏100羽
当たり</t>
  </si>
  <si>
    <t>※正常出荷：正常に販売に供した鶏の羽数</t>
  </si>
  <si>
    <t>採卵鶏
１００羽
当たり</t>
  </si>
  <si>
    <t>育成鶏</t>
  </si>
  <si>
    <t>２　飼養規模</t>
  </si>
  <si>
    <t>労働力の構成</t>
  </si>
  <si>
    <t>(２) 経営規模</t>
  </si>
  <si>
    <t>育成率（初生雛）：中雛編入羽数÷餌付け羽数×100</t>
  </si>
  <si>
    <t>育成率（中大雛）：成鶏編入羽数÷中雛編入羽数×100</t>
  </si>
  <si>
    <t>採卵鶏淘汰率：淘汰羽数÷餌付け羽数×100</t>
  </si>
  <si>
    <t>採卵鶏へい死率：へい死羽数÷餌付け羽数×100</t>
  </si>
  <si>
    <t>飼料要求率（農場）：（成鶏飼料消費量+育成飼料消費量）÷鶏卵生産量</t>
  </si>
  <si>
    <t>飼料要求率（採卵鶏）：成鶏飼料消費量÷鶏卵生産量</t>
  </si>
  <si>
    <t>採卵鶏補充率：育成鶏から成鶏に編入した数÷餌付け羽数×100</t>
  </si>
  <si>
    <t>GP</t>
  </si>
  <si>
    <t>採卵鶏淘汰率</t>
  </si>
  <si>
    <t>採卵鶏へい死率</t>
  </si>
  <si>
    <t>農場</t>
  </si>
  <si>
    <t>採卵鶏</t>
  </si>
  <si>
    <t>１ 推薦事例の概況（平成　　年　　月～令和　　年　　月）</t>
  </si>
  <si>
    <t>※平成31年度実績を基に入力してください。</t>
  </si>
  <si>
    <t>項番</t>
  </si>
  <si>
    <t>算式</t>
  </si>
  <si>
    <t>①</t>
  </si>
  <si>
    <t>4①</t>
  </si>
  <si>
    <t>②</t>
  </si>
  <si>
    <t>4②</t>
  </si>
  <si>
    <t>③</t>
  </si>
  <si>
    <t>4③</t>
  </si>
  <si>
    <t>④</t>
  </si>
  <si>
    <t>⑤</t>
  </si>
  <si>
    <t>⑥</t>
  </si>
  <si>
    <t>⑦</t>
  </si>
  <si>
    <t>5⑳</t>
  </si>
  <si>
    <t>⑧</t>
  </si>
  <si>
    <t>5⑲</t>
  </si>
  <si>
    <t>⑨</t>
  </si>
  <si>
    <t>5㉑</t>
  </si>
  <si>
    <t>⑩</t>
  </si>
  <si>
    <t>5㉒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</si>
  <si>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</si>
  <si>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</si>
  <si>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</si>
  <si>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</si>
  <si>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</si>
  <si>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</si>
  <si>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</si>
  <si>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</si>
  <si>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</si>
  <si>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</si>
  <si>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</si>
  <si>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</si>
  <si>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4⑦</t>
  </si>
  <si>
    <t>㉓</t>
  </si>
  <si>
    <t>㉔</t>
  </si>
  <si>
    <t>㉕</t>
  </si>
  <si>
    <t>㉖</t>
  </si>
  <si>
    <t>㉗</t>
  </si>
  <si>
    <t>㉘</t>
  </si>
  <si>
    <t>㉙</t>
  </si>
  <si>
    <t>①+②+③+④</t>
  </si>
  <si>
    <t>①+②+③+④+⑤+⑥+⑦</t>
  </si>
  <si>
    <t>⑨+⑩+⑪+⑫</t>
  </si>
  <si>
    <t>⑧+⑬</t>
  </si>
  <si>
    <t>4⑥</t>
  </si>
  <si>
    <t>営業利益+営業外収益計-営業外費用計</t>
  </si>
  <si>
    <t>経常利益＋家族従業員労働費＋役員報酬</t>
  </si>
  <si>
    <t>売上高計-売上原価計</t>
  </si>
  <si>
    <t>売上総利益-一般管理費計</t>
  </si>
  <si>
    <t>⑥+⑦-⑧-⑨</t>
  </si>
  <si>
    <t>⑤-⑩</t>
  </si>
  <si>
    <t>⑫+⑬+⑭</t>
  </si>
  <si>
    <t>⑪-⑮</t>
  </si>
  <si>
    <t>⑰+⑱+⑲</t>
  </si>
  <si>
    <t>㉑+㉒+㉓+㉔</t>
  </si>
  <si>
    <t>⑯+⑳-㉕</t>
  </si>
  <si>
    <t>㉖+5④+⑬</t>
  </si>
  <si>
    <t>㉚</t>
  </si>
  <si>
    <t>㉛</t>
  </si>
  <si>
    <t>㉜</t>
  </si>
  <si>
    <t>③+④</t>
  </si>
  <si>
    <t>⑨+⑩</t>
  </si>
  <si>
    <t>①+②+⑤+⑥+⑦+⑧+⑪+⑫+⑬+⑭+⑮</t>
  </si>
  <si>
    <t>6②+6③+6④</t>
  </si>
  <si>
    <t>⑯+⑰-⑲-⑳</t>
  </si>
  <si>
    <t>⑳/3⑧</t>
  </si>
  <si>
    <t>㉑+6⑮</t>
  </si>
  <si>
    <t>㉒/3⑧</t>
  </si>
  <si>
    <t>㉔+㉕+㉖+㉗</t>
  </si>
  <si>
    <t>廃鶏及びきゅう肥</t>
  </si>
  <si>
    <t>当期生産費用+期首評価額-期末評価額-副産物価額</t>
  </si>
  <si>
    <t>小数点</t>
  </si>
  <si>
    <t>①/2000</t>
  </si>
  <si>
    <t>小数点第1位</t>
  </si>
  <si>
    <t>②/2000</t>
  </si>
  <si>
    <t>小数点第2位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</si>
  <si>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</si>
  <si>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</si>
  <si>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</si>
  <si>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</si>
  <si>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</si>
  <si>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</si>
  <si>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</si>
  <si>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</si>
  <si>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</si>
  <si>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</si>
  <si>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㊵</t>
  </si>
  <si>
    <t>㊶</t>
  </si>
  <si>
    <t>㊷</t>
  </si>
  <si>
    <t>2 採卵鶏平均飼養頭数</t>
  </si>
  <si>
    <t>6㉗</t>
  </si>
  <si>
    <t>⑩/⑦*100</t>
  </si>
  <si>
    <t>6㉗/6⑤*100</t>
  </si>
  <si>
    <t>6⑤/⑦*100</t>
  </si>
  <si>
    <t>6①/⑦*100</t>
  </si>
  <si>
    <t>5⑯/⑦*100</t>
  </si>
  <si>
    <t>5①/⑦*100</t>
  </si>
  <si>
    <t>5②/⑦*100</t>
  </si>
  <si>
    <t>5⑤/⑦*100</t>
  </si>
  <si>
    <t>5⑪/⑦*100</t>
  </si>
  <si>
    <t>⑧/⑦*100</t>
  </si>
  <si>
    <t>⑳/365</t>
  </si>
  <si>
    <t>㊷/⑦*100</t>
  </si>
  <si>
    <t>6㉖/6⑤*100</t>
  </si>
  <si>
    <t>(①+②)/⑦*100</t>
  </si>
  <si>
    <t>6㉗/⑤</t>
  </si>
  <si>
    <t>6㉖+6⑬+5⑤</t>
  </si>
  <si>
    <t>㊷/(⑤+⑥)</t>
  </si>
  <si>
    <t>㊷/⑤</t>
  </si>
  <si>
    <t>㊷/(①+②)</t>
  </si>
  <si>
    <t>※「２　飼養規模」の平均飼養頭数と一致するように記載してください。(小数点第1位まで)</t>
  </si>
  <si>
    <t>※小数点以下は四捨五入</t>
  </si>
  <si>
    <t>牛舎</t>
  </si>
  <si>
    <t>木造</t>
  </si>
  <si>
    <t>群飼（2頭）</t>
  </si>
  <si>
    <r>
      <t>50</t>
    </r>
    <r>
      <rPr>
        <sz val="12"/>
        <rFont val="ＭＳ Ｐ明朝"/>
        <family val="1"/>
      </rPr>
      <t>頭</t>
    </r>
  </si>
  <si>
    <t>堆肥舎</t>
  </si>
  <si>
    <t>木造コンクリート</t>
  </si>
  <si>
    <r>
      <t>200</t>
    </r>
    <r>
      <rPr>
        <sz val="12"/>
        <rFont val="ＭＳ Ｐ明朝"/>
        <family val="1"/>
      </rPr>
      <t>㎡</t>
    </r>
  </si>
  <si>
    <t>自己所有</t>
  </si>
  <si>
    <t>トラクター</t>
  </si>
  <si>
    <r>
      <t>30</t>
    </r>
    <r>
      <rPr>
        <sz val="12"/>
        <rFont val="ＭＳ Ｐ明朝"/>
        <family val="1"/>
      </rPr>
      <t>馬力</t>
    </r>
  </si>
  <si>
    <t>（記入例）〇〇農協</t>
  </si>
  <si>
    <t>Ｈ１３年
４月</t>
  </si>
  <si>
    <t>※平成31年4月～令和2年3月に決算期がある実績を基に入力してください。</t>
  </si>
  <si>
    <t>2：飼養規模</t>
  </si>
  <si>
    <t>3：経営実績</t>
  </si>
  <si>
    <t>4：当期収入</t>
  </si>
  <si>
    <t>5：当期生産費用</t>
  </si>
  <si>
    <t>6：損益計算書</t>
  </si>
  <si>
    <t>性別</t>
  </si>
  <si>
    <t>男　・　女</t>
  </si>
  <si>
    <t>※平均飼養羽数は小数点第1位まで記入、その他の項目は整数で移入</t>
  </si>
  <si>
    <t>※※平均飼養羽数の算出方法</t>
  </si>
  <si>
    <t>1.（期首飼養羽数+期末飼養羽数）÷２</t>
  </si>
  <si>
    <t>2.各月末飼養羽数の合計÷12月</t>
  </si>
  <si>
    <t>3.（期首飼養羽数+各月末飼養羽数）÷13月</t>
  </si>
  <si>
    <t>4.飼養延べ羽数（飼養延べ日数）÷365日</t>
  </si>
  <si>
    <t>期首飼養鶏評価額+当期生産費用合計-期末飼養鶏評価額-他部門利用堆肥評価額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</si>
</sst>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#,##0.0;[Red]\-#,##0.0"/>
    <numFmt numFmtId="180" formatCode="#,###"/>
    <numFmt numFmtId="181" formatCode="#,##0_ "/>
    <numFmt numFmtId="182" formatCode="#,##0.0_ "/>
    <numFmt numFmtId="183" formatCode="#,##0_);[Red]\(#,##0\)"/>
    <numFmt numFmtId="184" formatCode="00&quot;－&quot;00"/>
    <numFmt numFmtId="185" formatCode="#,##0.0"/>
    <numFmt numFmtId="186" formatCode="#,##0.0_);[Red]\(#,##0.0\)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0.0"/>
    <numFmt numFmtId="192" formatCode="#,##0;[Red]#,##0"/>
    <numFmt numFmtId="193" formatCode="0.0;[Red]0.0"/>
    <numFmt numFmtId="194" formatCode="0.000;[Red]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b/>
      <sz val="14"/>
      <name val="ＭＳ Ｐ明朝"/>
      <family val="1"/>
    </font>
    <font>
      <sz val="10.5"/>
      <name val="ＭＳ 明朝"/>
      <family val="1"/>
    </font>
    <font>
      <sz val="10.5"/>
      <name val="Century"/>
      <family val="1"/>
    </font>
    <font>
      <sz val="8"/>
      <name val="ＭＳ ゴシック"/>
      <family val="3"/>
    </font>
    <font>
      <sz val="12"/>
      <name val="Times New Roman"/>
      <family val="1"/>
    </font>
    <font>
      <sz val="9"/>
      <name val="Times New Roman"/>
      <family val="1"/>
    </font>
    <font>
      <sz val="11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76" fontId="2" fillId="33" borderId="17" xfId="42" applyNumberFormat="1" applyFont="1" applyFill="1" applyBorder="1" applyAlignment="1">
      <alignment vertical="center"/>
    </xf>
    <xf numFmtId="180" fontId="2" fillId="0" borderId="18" xfId="49" applyNumberFormat="1" applyFont="1" applyFill="1" applyBorder="1" applyAlignment="1">
      <alignment vertical="center"/>
    </xf>
    <xf numFmtId="180" fontId="2" fillId="33" borderId="19" xfId="49" applyNumberFormat="1" applyFont="1" applyFill="1" applyBorder="1" applyAlignment="1">
      <alignment vertical="center"/>
    </xf>
    <xf numFmtId="180" fontId="2" fillId="33" borderId="20" xfId="49" applyNumberFormat="1" applyFont="1" applyFill="1" applyBorder="1" applyAlignment="1">
      <alignment vertical="center"/>
    </xf>
    <xf numFmtId="180" fontId="2" fillId="33" borderId="18" xfId="49" applyNumberFormat="1" applyFont="1" applyFill="1" applyBorder="1" applyAlignment="1">
      <alignment vertical="center"/>
    </xf>
    <xf numFmtId="180" fontId="2" fillId="33" borderId="21" xfId="49" applyNumberFormat="1" applyFont="1" applyFill="1" applyBorder="1" applyAlignment="1">
      <alignment vertical="center"/>
    </xf>
    <xf numFmtId="180" fontId="2" fillId="0" borderId="18" xfId="49" applyNumberFormat="1" applyFont="1" applyFill="1" applyBorder="1" applyAlignment="1" applyProtection="1">
      <alignment vertical="center"/>
      <protection locked="0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2" fillId="33" borderId="20" xfId="49" applyNumberFormat="1" applyFont="1" applyFill="1" applyBorder="1" applyAlignment="1">
      <alignment vertical="center"/>
    </xf>
    <xf numFmtId="180" fontId="2" fillId="33" borderId="19" xfId="4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shrinkToFit="1"/>
    </xf>
    <xf numFmtId="180" fontId="2" fillId="0" borderId="23" xfId="49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80" fontId="2" fillId="33" borderId="24" xfId="49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180" fontId="2" fillId="33" borderId="26" xfId="49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  <xf numFmtId="38" fontId="2" fillId="33" borderId="18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38" fontId="2" fillId="33" borderId="26" xfId="49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horizontal="center" vertical="center"/>
    </xf>
    <xf numFmtId="180" fontId="2" fillId="33" borderId="3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184" fontId="6" fillId="34" borderId="39" xfId="0" applyNumberFormat="1" applyFont="1" applyFill="1" applyBorder="1" applyAlignment="1">
      <alignment horizontal="center" vertical="center" wrapText="1" shrinkToFit="1"/>
    </xf>
    <xf numFmtId="3" fontId="2" fillId="0" borderId="40" xfId="0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7" fontId="2" fillId="33" borderId="16" xfId="42" applyNumberFormat="1" applyFont="1" applyFill="1" applyBorder="1" applyAlignment="1">
      <alignment vertical="center"/>
    </xf>
    <xf numFmtId="38" fontId="2" fillId="33" borderId="10" xfId="49" applyFont="1" applyFill="1" applyBorder="1" applyAlignment="1">
      <alignment vertical="center"/>
    </xf>
    <xf numFmtId="38" fontId="2" fillId="33" borderId="28" xfId="49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84" fontId="6" fillId="34" borderId="48" xfId="0" applyNumberFormat="1" applyFont="1" applyFill="1" applyBorder="1" applyAlignment="1">
      <alignment horizontal="center" vertical="center" wrapText="1" shrinkToFit="1"/>
    </xf>
    <xf numFmtId="184" fontId="6" fillId="0" borderId="49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85" fontId="2" fillId="0" borderId="44" xfId="0" applyNumberFormat="1" applyFont="1" applyFill="1" applyBorder="1" applyAlignment="1">
      <alignment horizontal="center" vertical="center"/>
    </xf>
    <xf numFmtId="185" fontId="2" fillId="0" borderId="45" xfId="0" applyNumberFormat="1" applyFont="1" applyFill="1" applyBorder="1" applyAlignment="1">
      <alignment vertical="center"/>
    </xf>
    <xf numFmtId="185" fontId="2" fillId="0" borderId="50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180" fontId="2" fillId="0" borderId="5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35" borderId="53" xfId="0" applyFont="1" applyFill="1" applyBorder="1" applyAlignment="1">
      <alignment vertical="center"/>
    </xf>
    <xf numFmtId="180" fontId="2" fillId="35" borderId="53" xfId="0" applyNumberFormat="1" applyFont="1" applyFill="1" applyBorder="1" applyAlignment="1">
      <alignment vertical="center"/>
    </xf>
    <xf numFmtId="180" fontId="2" fillId="35" borderId="21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80" fontId="2" fillId="0" borderId="37" xfId="49" applyNumberFormat="1" applyFont="1" applyFill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  <xf numFmtId="180" fontId="2" fillId="33" borderId="10" xfId="49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33" borderId="51" xfId="49" applyNumberFormat="1" applyFont="1" applyFill="1" applyBorder="1" applyAlignment="1">
      <alignment vertical="center"/>
    </xf>
    <xf numFmtId="180" fontId="2" fillId="33" borderId="52" xfId="49" applyNumberFormat="1" applyFont="1" applyFill="1" applyBorder="1" applyAlignment="1">
      <alignment vertical="center"/>
    </xf>
    <xf numFmtId="180" fontId="2" fillId="33" borderId="51" xfId="49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6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justify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right" vertical="center" wrapText="1"/>
    </xf>
    <xf numFmtId="0" fontId="18" fillId="0" borderId="65" xfId="0" applyFont="1" applyBorder="1" applyAlignment="1">
      <alignment horizontal="justify" vertical="center" wrapText="1"/>
    </xf>
    <xf numFmtId="0" fontId="18" fillId="0" borderId="40" xfId="0" applyFont="1" applyBorder="1" applyAlignment="1">
      <alignment horizontal="justify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6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right" vertical="center" wrapText="1"/>
    </xf>
    <xf numFmtId="176" fontId="2" fillId="0" borderId="40" xfId="0" applyNumberFormat="1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justify" vertical="center" wrapText="1"/>
    </xf>
    <xf numFmtId="0" fontId="4" fillId="0" borderId="69" xfId="0" applyFont="1" applyBorder="1" applyAlignment="1">
      <alignment horizontal="center" vertical="center" wrapText="1"/>
    </xf>
    <xf numFmtId="0" fontId="11" fillId="36" borderId="7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1" fillId="36" borderId="72" xfId="0" applyFont="1" applyFill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justify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11" fillId="36" borderId="5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justify"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36" borderId="73" xfId="0" applyFont="1" applyFill="1" applyBorder="1" applyAlignment="1">
      <alignment horizontal="center" vertical="center" wrapText="1"/>
    </xf>
    <xf numFmtId="0" fontId="11" fillId="36" borderId="73" xfId="0" applyFont="1" applyFill="1" applyBorder="1" applyAlignment="1">
      <alignment horizontal="justify" vertical="center" wrapText="1"/>
    </xf>
    <xf numFmtId="0" fontId="11" fillId="36" borderId="74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40" xfId="0" applyFont="1" applyFill="1" applyBorder="1" applyAlignment="1">
      <alignment horizontal="left" vertical="center" wrapText="1"/>
    </xf>
    <xf numFmtId="0" fontId="11" fillId="36" borderId="59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" fillId="36" borderId="75" xfId="0" applyFont="1" applyFill="1" applyBorder="1" applyAlignment="1">
      <alignment horizontal="justify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80" fontId="2" fillId="35" borderId="68" xfId="49" applyNumberFormat="1" applyFont="1" applyFill="1" applyBorder="1" applyAlignment="1" applyProtection="1">
      <alignment horizontal="right" vertical="center"/>
      <protection locked="0"/>
    </xf>
    <xf numFmtId="180" fontId="2" fillId="35" borderId="45" xfId="49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178" fontId="2" fillId="0" borderId="18" xfId="0" applyNumberFormat="1" applyFont="1" applyBorder="1" applyAlignment="1" applyProtection="1">
      <alignment vertical="center"/>
      <protection locked="0"/>
    </xf>
    <xf numFmtId="182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77" xfId="0" applyFont="1" applyFill="1" applyBorder="1" applyAlignment="1">
      <alignment vertical="center"/>
    </xf>
    <xf numFmtId="38" fontId="2" fillId="0" borderId="18" xfId="49" applyFont="1" applyFill="1" applyBorder="1" applyAlignment="1" applyProtection="1">
      <alignment horizontal="right" vertical="center"/>
      <protection locked="0"/>
    </xf>
    <xf numFmtId="38" fontId="2" fillId="33" borderId="18" xfId="49" applyFont="1" applyFill="1" applyBorder="1" applyAlignment="1">
      <alignment vertical="center"/>
    </xf>
    <xf numFmtId="179" fontId="2" fillId="33" borderId="18" xfId="49" applyNumberFormat="1" applyFont="1" applyFill="1" applyBorder="1" applyAlignment="1">
      <alignment vertical="center"/>
    </xf>
    <xf numFmtId="38" fontId="2" fillId="0" borderId="18" xfId="49" applyFont="1" applyFill="1" applyBorder="1" applyAlignment="1" applyProtection="1">
      <alignment vertical="center"/>
      <protection locked="0"/>
    </xf>
    <xf numFmtId="179" fontId="2" fillId="0" borderId="18" xfId="49" applyNumberFormat="1" applyFont="1" applyFill="1" applyBorder="1" applyAlignment="1" applyProtection="1">
      <alignment vertical="center"/>
      <protection locked="0"/>
    </xf>
    <xf numFmtId="38" fontId="2" fillId="0" borderId="26" xfId="49" applyFont="1" applyFill="1" applyBorder="1" applyAlignment="1" applyProtection="1">
      <alignment vertical="center"/>
      <protection locked="0"/>
    </xf>
    <xf numFmtId="179" fontId="2" fillId="0" borderId="18" xfId="49" applyNumberFormat="1" applyFont="1" applyFill="1" applyBorder="1" applyAlignment="1" applyProtection="1">
      <alignment horizontal="right" vertical="center"/>
      <protection locked="0"/>
    </xf>
    <xf numFmtId="181" fontId="2" fillId="0" borderId="18" xfId="0" applyNumberFormat="1" applyFont="1" applyBorder="1" applyAlignment="1">
      <alignment vertical="center"/>
    </xf>
    <xf numFmtId="38" fontId="2" fillId="0" borderId="24" xfId="49" applyFont="1" applyFill="1" applyBorder="1" applyAlignment="1" applyProtection="1">
      <alignment horizontal="right" vertical="center"/>
      <protection locked="0"/>
    </xf>
    <xf numFmtId="0" fontId="2" fillId="0" borderId="18" xfId="49" applyNumberFormat="1" applyFont="1" applyFill="1" applyBorder="1" applyAlignment="1" applyProtection="1">
      <alignment horizontal="right" vertical="center"/>
      <protection locked="0"/>
    </xf>
    <xf numFmtId="38" fontId="2" fillId="0" borderId="37" xfId="49" applyFont="1" applyFill="1" applyBorder="1" applyAlignment="1">
      <alignment horizontal="left" vertical="center"/>
    </xf>
    <xf numFmtId="38" fontId="2" fillId="0" borderId="10" xfId="49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180" fontId="2" fillId="33" borderId="78" xfId="49" applyNumberFormat="1" applyFont="1" applyFill="1" applyBorder="1" applyAlignment="1">
      <alignment vertical="center"/>
    </xf>
    <xf numFmtId="0" fontId="0" fillId="35" borderId="37" xfId="0" applyFill="1" applyBorder="1" applyAlignment="1">
      <alignment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 shrinkToFi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180" fontId="2" fillId="0" borderId="79" xfId="49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 wrapText="1" shrinkToFit="1"/>
    </xf>
    <xf numFmtId="184" fontId="2" fillId="0" borderId="8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vertical="center" shrinkToFit="1"/>
    </xf>
    <xf numFmtId="180" fontId="2" fillId="35" borderId="18" xfId="49" applyNumberFormat="1" applyFont="1" applyFill="1" applyBorder="1" applyAlignment="1">
      <alignment vertical="center"/>
    </xf>
    <xf numFmtId="180" fontId="2" fillId="35" borderId="18" xfId="49" applyNumberFormat="1" applyFont="1" applyFill="1" applyBorder="1" applyAlignment="1" applyProtection="1">
      <alignment vertical="center"/>
      <protection locked="0"/>
    </xf>
    <xf numFmtId="177" fontId="2" fillId="0" borderId="0" xfId="42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6" fillId="36" borderId="40" xfId="0" applyFont="1" applyFill="1" applyBorder="1" applyAlignment="1">
      <alignment horizontal="center" vertical="center" wrapText="1"/>
    </xf>
    <xf numFmtId="38" fontId="16" fillId="0" borderId="41" xfId="49" applyFont="1" applyBorder="1" applyAlignment="1">
      <alignment horizontal="left" vertical="center" wrapText="1"/>
    </xf>
    <xf numFmtId="0" fontId="20" fillId="36" borderId="45" xfId="0" applyFont="1" applyFill="1" applyBorder="1" applyAlignment="1">
      <alignment horizontal="center" vertical="center" wrapText="1"/>
    </xf>
    <xf numFmtId="38" fontId="16" fillId="0" borderId="21" xfId="49" applyFont="1" applyBorder="1" applyAlignment="1">
      <alignment horizontal="left" vertical="center" wrapText="1"/>
    </xf>
    <xf numFmtId="17" fontId="20" fillId="36" borderId="40" xfId="0" applyNumberFormat="1" applyFont="1" applyFill="1" applyBorder="1" applyAlignment="1">
      <alignment horizontal="left" vertical="center" wrapText="1"/>
    </xf>
    <xf numFmtId="38" fontId="21" fillId="36" borderId="40" xfId="49" applyFont="1" applyFill="1" applyBorder="1" applyAlignment="1">
      <alignment horizontal="right" vertical="center" wrapText="1"/>
    </xf>
    <xf numFmtId="0" fontId="20" fillId="36" borderId="40" xfId="0" applyFont="1" applyFill="1" applyBorder="1" applyAlignment="1">
      <alignment horizontal="left" vertical="center" wrapText="1"/>
    </xf>
    <xf numFmtId="10" fontId="16" fillId="36" borderId="40" xfId="0" applyNumberFormat="1" applyFont="1" applyFill="1" applyBorder="1" applyAlignment="1">
      <alignment horizontal="right" vertical="center" wrapText="1"/>
    </xf>
    <xf numFmtId="38" fontId="16" fillId="36" borderId="40" xfId="49" applyFont="1" applyFill="1" applyBorder="1" applyAlignment="1">
      <alignment horizontal="right" vertical="center" wrapText="1"/>
    </xf>
    <xf numFmtId="38" fontId="16" fillId="36" borderId="20" xfId="49" applyFont="1" applyFill="1" applyBorder="1" applyAlignment="1">
      <alignment horizontal="right" vertical="center" wrapText="1"/>
    </xf>
    <xf numFmtId="0" fontId="19" fillId="0" borderId="49" xfId="0" applyFont="1" applyBorder="1" applyAlignment="1">
      <alignment horizontal="right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justify" vertical="center" wrapText="1"/>
    </xf>
    <xf numFmtId="0" fontId="4" fillId="37" borderId="85" xfId="0" applyFont="1" applyFill="1" applyBorder="1" applyAlignment="1">
      <alignment horizontal="center" vertical="center" textRotation="255" wrapText="1"/>
    </xf>
    <xf numFmtId="0" fontId="4" fillId="37" borderId="74" xfId="0" applyFont="1" applyFill="1" applyBorder="1" applyAlignment="1">
      <alignment horizontal="center" vertical="center" textRotation="255" wrapText="1"/>
    </xf>
    <xf numFmtId="0" fontId="4" fillId="37" borderId="80" xfId="0" applyFont="1" applyFill="1" applyBorder="1" applyAlignment="1">
      <alignment horizontal="center" vertical="center" textRotation="255" wrapText="1"/>
    </xf>
    <xf numFmtId="0" fontId="4" fillId="37" borderId="75" xfId="0" applyFont="1" applyFill="1" applyBorder="1" applyAlignment="1">
      <alignment horizontal="center" vertical="center" textRotation="255" wrapText="1"/>
    </xf>
    <xf numFmtId="0" fontId="4" fillId="37" borderId="86" xfId="0" applyFont="1" applyFill="1" applyBorder="1" applyAlignment="1">
      <alignment horizontal="center" vertical="center" textRotation="255" wrapText="1"/>
    </xf>
    <xf numFmtId="0" fontId="4" fillId="37" borderId="55" xfId="0" applyFont="1" applyFill="1" applyBorder="1" applyAlignment="1">
      <alignment horizontal="center" vertical="center" textRotation="255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11" fillId="36" borderId="89" xfId="0" applyFont="1" applyFill="1" applyBorder="1" applyAlignment="1">
      <alignment horizontal="justify" vertical="center" wrapText="1"/>
    </xf>
    <xf numFmtId="0" fontId="11" fillId="36" borderId="19" xfId="0" applyFont="1" applyFill="1" applyBorder="1" applyAlignment="1">
      <alignment horizontal="justify" vertical="center" wrapText="1"/>
    </xf>
    <xf numFmtId="0" fontId="11" fillId="36" borderId="68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60" xfId="0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11" fillId="36" borderId="60" xfId="0" applyFont="1" applyFill="1" applyBorder="1" applyAlignment="1">
      <alignment horizontal="justify" vertical="center" wrapText="1"/>
    </xf>
    <xf numFmtId="0" fontId="11" fillId="36" borderId="59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textRotation="255" wrapText="1"/>
    </xf>
    <xf numFmtId="0" fontId="4" fillId="37" borderId="54" xfId="0" applyFont="1" applyFill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36" borderId="40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76" xfId="0" applyFont="1" applyFill="1" applyBorder="1" applyAlignment="1">
      <alignment horizontal="center" vertical="center" wrapText="1" shrinkToFit="1"/>
    </xf>
    <xf numFmtId="0" fontId="2" fillId="0" borderId="90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184" fontId="6" fillId="0" borderId="44" xfId="0" applyNumberFormat="1" applyFont="1" applyFill="1" applyBorder="1" applyAlignment="1">
      <alignment horizontal="center" vertical="center" wrapText="1" shrinkToFit="1"/>
    </xf>
    <xf numFmtId="184" fontId="6" fillId="0" borderId="42" xfId="0" applyNumberFormat="1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91" xfId="0" applyFont="1" applyFill="1" applyBorder="1" applyAlignment="1">
      <alignment vertical="center"/>
    </xf>
    <xf numFmtId="0" fontId="2" fillId="33" borderId="47" xfId="0" applyFont="1" applyFill="1" applyBorder="1" applyAlignment="1">
      <alignment horizontal="center" vertical="center" textRotation="255" shrinkToFit="1"/>
    </xf>
    <xf numFmtId="0" fontId="2" fillId="33" borderId="80" xfId="0" applyFont="1" applyFill="1" applyBorder="1" applyAlignment="1">
      <alignment horizontal="center" vertical="center" textRotation="255" shrinkToFit="1"/>
    </xf>
    <xf numFmtId="0" fontId="2" fillId="33" borderId="86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/>
    </xf>
    <xf numFmtId="0" fontId="2" fillId="33" borderId="76" xfId="0" applyFont="1" applyFill="1" applyBorder="1" applyAlignment="1">
      <alignment horizontal="center" vertical="center" wrapText="1" shrinkToFit="1"/>
    </xf>
    <xf numFmtId="0" fontId="2" fillId="33" borderId="90" xfId="0" applyFont="1" applyFill="1" applyBorder="1" applyAlignment="1">
      <alignment horizontal="center" vertical="center" wrapText="1" shrinkToFit="1"/>
    </xf>
    <xf numFmtId="0" fontId="2" fillId="33" borderId="92" xfId="0" applyFont="1" applyFill="1" applyBorder="1" applyAlignment="1">
      <alignment horizontal="center" vertical="center" wrapText="1" shrinkToFit="1"/>
    </xf>
    <xf numFmtId="0" fontId="2" fillId="33" borderId="75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5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2" fillId="0" borderId="8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93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70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 textRotation="255" wrapText="1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center" vertical="center" wrapText="1" shrinkToFit="1"/>
    </xf>
    <xf numFmtId="184" fontId="2" fillId="0" borderId="80" xfId="0" applyNumberFormat="1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35" borderId="2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2" fillId="33" borderId="37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shrinkToFit="1"/>
    </xf>
    <xf numFmtId="0" fontId="2" fillId="0" borderId="75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left" vertical="center" shrinkToFit="1"/>
    </xf>
    <xf numFmtId="0" fontId="2" fillId="33" borderId="28" xfId="0" applyFont="1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2" fillId="33" borderId="36" xfId="0" applyFont="1" applyFill="1" applyBorder="1" applyAlignment="1">
      <alignment horizontal="left" vertical="center" shrinkToFit="1"/>
    </xf>
    <xf numFmtId="0" fontId="2" fillId="33" borderId="37" xfId="0" applyFont="1" applyFill="1" applyBorder="1" applyAlignment="1">
      <alignment horizontal="left" vertical="center" shrinkToFit="1"/>
    </xf>
    <xf numFmtId="0" fontId="0" fillId="33" borderId="37" xfId="0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 textRotation="255"/>
    </xf>
    <xf numFmtId="0" fontId="2" fillId="35" borderId="36" xfId="0" applyFont="1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 shrinkToFit="1"/>
    </xf>
    <xf numFmtId="0" fontId="2" fillId="35" borderId="10" xfId="0" applyFont="1" applyFill="1" applyBorder="1" applyAlignment="1">
      <alignment horizontal="left" vertical="center" shrinkToFit="1"/>
    </xf>
    <xf numFmtId="0" fontId="0" fillId="35" borderId="10" xfId="0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textRotation="255" wrapText="1"/>
    </xf>
    <xf numFmtId="0" fontId="2" fillId="0" borderId="46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11" fillId="0" borderId="45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justify" vertical="center" wrapText="1"/>
    </xf>
    <xf numFmtId="3" fontId="2" fillId="0" borderId="45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8.875" defaultRowHeight="13.5"/>
  <cols>
    <col min="1" max="1" width="12.50390625" style="0" customWidth="1"/>
    <col min="2" max="7" width="11.125" style="0" customWidth="1"/>
    <col min="8" max="8" width="12.50390625" style="0" customWidth="1"/>
  </cols>
  <sheetData>
    <row r="1" ht="26.25" customHeight="1">
      <c r="H1" s="172" t="str">
        <f ca="1">MID(CELL("filename"),SEARCH("[",CELL("filename"))+1,SEARCH("]",CELL("filename"))-SEARCH("[",CELL("filename"))-1)</f>
        <v>【採卵鶏】県名_経営者名_診断年度.xls</v>
      </c>
    </row>
    <row r="2" spans="1:8" ht="26.25" customHeight="1">
      <c r="A2" s="310" t="s">
        <v>288</v>
      </c>
      <c r="B2" s="310"/>
      <c r="C2" s="310"/>
      <c r="D2" s="310"/>
      <c r="E2" s="310"/>
      <c r="F2" s="310"/>
      <c r="G2" s="310"/>
      <c r="H2" s="310"/>
    </row>
    <row r="3" spans="1:8" ht="22.5" customHeight="1">
      <c r="A3" s="232" t="s">
        <v>413</v>
      </c>
      <c r="B3" s="79"/>
      <c r="C3" s="79"/>
      <c r="D3" s="79"/>
      <c r="E3" s="79"/>
      <c r="F3" s="79"/>
      <c r="G3" s="79"/>
      <c r="H3" s="79"/>
    </row>
    <row r="4" spans="1:8" ht="26.25" customHeight="1">
      <c r="A4" s="170" t="s">
        <v>213</v>
      </c>
      <c r="B4" s="79"/>
      <c r="C4" s="79"/>
      <c r="D4" s="79"/>
      <c r="E4" s="79"/>
      <c r="F4" s="79"/>
      <c r="G4" s="79"/>
      <c r="H4" s="79"/>
    </row>
    <row r="5" ht="26.25" customHeight="1" thickBot="1">
      <c r="A5" s="171" t="s">
        <v>274</v>
      </c>
    </row>
    <row r="6" spans="1:9" ht="26.25" customHeight="1">
      <c r="A6" s="323" t="s">
        <v>139</v>
      </c>
      <c r="B6" s="319" t="s">
        <v>192</v>
      </c>
      <c r="C6" s="484" t="s">
        <v>419</v>
      </c>
      <c r="D6" s="319" t="s">
        <v>253</v>
      </c>
      <c r="E6" s="136" t="s">
        <v>193</v>
      </c>
      <c r="F6" s="325" t="s">
        <v>194</v>
      </c>
      <c r="G6" s="325"/>
      <c r="H6" s="319" t="s">
        <v>195</v>
      </c>
      <c r="I6" s="321" t="s">
        <v>168</v>
      </c>
    </row>
    <row r="7" spans="1:9" ht="26.25" customHeight="1" thickBot="1">
      <c r="A7" s="324"/>
      <c r="B7" s="320"/>
      <c r="C7" s="485"/>
      <c r="D7" s="320"/>
      <c r="E7" s="137" t="s">
        <v>196</v>
      </c>
      <c r="F7" s="173" t="s">
        <v>254</v>
      </c>
      <c r="G7" s="138" t="s">
        <v>197</v>
      </c>
      <c r="H7" s="320"/>
      <c r="I7" s="322"/>
    </row>
    <row r="8" spans="1:9" ht="26.25" customHeight="1" thickTop="1">
      <c r="A8" s="329" t="s">
        <v>198</v>
      </c>
      <c r="B8" s="174"/>
      <c r="C8" s="486" t="s">
        <v>420</v>
      </c>
      <c r="D8" s="175"/>
      <c r="E8" s="176"/>
      <c r="F8" s="176"/>
      <c r="G8" s="176"/>
      <c r="H8" s="174"/>
      <c r="I8" s="177"/>
    </row>
    <row r="9" spans="1:9" ht="26.25" customHeight="1">
      <c r="A9" s="330"/>
      <c r="B9" s="178"/>
      <c r="C9" s="487" t="s">
        <v>420</v>
      </c>
      <c r="D9" s="179"/>
      <c r="E9" s="180"/>
      <c r="F9" s="180"/>
      <c r="G9" s="180"/>
      <c r="H9" s="178"/>
      <c r="I9" s="181"/>
    </row>
    <row r="10" spans="1:9" ht="26.25" customHeight="1">
      <c r="A10" s="330"/>
      <c r="B10" s="178"/>
      <c r="C10" s="487" t="s">
        <v>420</v>
      </c>
      <c r="D10" s="179"/>
      <c r="E10" s="180"/>
      <c r="F10" s="180"/>
      <c r="G10" s="180"/>
      <c r="H10" s="178"/>
      <c r="I10" s="181"/>
    </row>
    <row r="11" spans="1:9" ht="26.25" customHeight="1">
      <c r="A11" s="330" t="s">
        <v>199</v>
      </c>
      <c r="B11" s="178"/>
      <c r="C11" s="487" t="s">
        <v>420</v>
      </c>
      <c r="D11" s="178"/>
      <c r="E11" s="180"/>
      <c r="F11" s="180"/>
      <c r="G11" s="180"/>
      <c r="H11" s="178"/>
      <c r="I11" s="181"/>
    </row>
    <row r="12" spans="1:9" ht="26.25" customHeight="1">
      <c r="A12" s="330"/>
      <c r="B12" s="178"/>
      <c r="C12" s="487" t="s">
        <v>420</v>
      </c>
      <c r="D12" s="178"/>
      <c r="E12" s="180"/>
      <c r="F12" s="180"/>
      <c r="G12" s="180"/>
      <c r="H12" s="178"/>
      <c r="I12" s="181"/>
    </row>
    <row r="13" spans="1:9" ht="26.25" customHeight="1">
      <c r="A13" s="330"/>
      <c r="B13" s="178"/>
      <c r="C13" s="487" t="s">
        <v>420</v>
      </c>
      <c r="D13" s="178"/>
      <c r="E13" s="180"/>
      <c r="F13" s="180"/>
      <c r="G13" s="180"/>
      <c r="H13" s="178"/>
      <c r="I13" s="181"/>
    </row>
    <row r="14" spans="1:9" ht="26.25" customHeight="1">
      <c r="A14" s="330"/>
      <c r="B14" s="178"/>
      <c r="C14" s="487" t="s">
        <v>420</v>
      </c>
      <c r="D14" s="178"/>
      <c r="E14" s="180"/>
      <c r="F14" s="180"/>
      <c r="G14" s="180"/>
      <c r="H14" s="178"/>
      <c r="I14" s="181"/>
    </row>
    <row r="15" spans="1:9" ht="26.25" customHeight="1" thickBot="1">
      <c r="A15" s="182" t="s">
        <v>200</v>
      </c>
      <c r="B15" s="331" t="s">
        <v>255</v>
      </c>
      <c r="C15" s="331"/>
      <c r="D15" s="331"/>
      <c r="E15" s="331"/>
      <c r="F15" s="332"/>
      <c r="G15" s="183"/>
      <c r="H15" s="489"/>
      <c r="I15" s="86"/>
    </row>
    <row r="16" spans="1:8" ht="26.25" customHeight="1">
      <c r="A16" s="232" t="s">
        <v>256</v>
      </c>
      <c r="B16" s="237"/>
      <c r="C16" s="237"/>
      <c r="D16" s="237"/>
      <c r="E16" s="237"/>
      <c r="F16" s="237"/>
      <c r="G16" s="237"/>
      <c r="H16" s="237"/>
    </row>
    <row r="17" ht="26.25" customHeight="1">
      <c r="A17" s="184"/>
    </row>
    <row r="18" spans="1:5" ht="26.25" customHeight="1" thickBot="1">
      <c r="A18" s="134" t="s">
        <v>275</v>
      </c>
      <c r="D18" s="311" t="s">
        <v>249</v>
      </c>
      <c r="E18" s="311"/>
    </row>
    <row r="19" spans="1:7" ht="26.25" customHeight="1">
      <c r="A19" s="312" t="s">
        <v>246</v>
      </c>
      <c r="B19" s="313"/>
      <c r="C19" s="313"/>
      <c r="D19" s="313" t="s">
        <v>257</v>
      </c>
      <c r="E19" s="314"/>
      <c r="F19" s="233"/>
      <c r="G19" s="233"/>
    </row>
    <row r="20" spans="1:7" ht="26.25" customHeight="1">
      <c r="A20" s="315" t="s">
        <v>258</v>
      </c>
      <c r="B20" s="316"/>
      <c r="C20" s="316"/>
      <c r="D20" s="316"/>
      <c r="E20" s="317"/>
      <c r="F20" s="233"/>
      <c r="G20" s="233"/>
    </row>
    <row r="21" spans="1:7" ht="26.25" customHeight="1">
      <c r="A21" s="307" t="s">
        <v>247</v>
      </c>
      <c r="B21" s="309" t="s">
        <v>248</v>
      </c>
      <c r="C21" s="309"/>
      <c r="D21" s="316"/>
      <c r="E21" s="317"/>
      <c r="F21" s="233"/>
      <c r="G21" s="233"/>
    </row>
    <row r="22" spans="1:7" ht="26.25" customHeight="1">
      <c r="A22" s="307"/>
      <c r="B22" s="309" t="s">
        <v>248</v>
      </c>
      <c r="C22" s="309"/>
      <c r="D22" s="316"/>
      <c r="E22" s="317"/>
      <c r="F22" s="233"/>
      <c r="G22" s="233"/>
    </row>
    <row r="23" spans="1:7" ht="26.25" customHeight="1" thickBot="1">
      <c r="A23" s="308"/>
      <c r="B23" s="326" t="s">
        <v>248</v>
      </c>
      <c r="C23" s="326"/>
      <c r="D23" s="327"/>
      <c r="E23" s="328"/>
      <c r="F23" s="233"/>
      <c r="G23" s="233"/>
    </row>
    <row r="24" spans="1:9" ht="26.25" customHeight="1">
      <c r="A24" s="318" t="s">
        <v>399</v>
      </c>
      <c r="B24" s="318"/>
      <c r="C24" s="318"/>
      <c r="D24" s="318"/>
      <c r="E24" s="318"/>
      <c r="F24" s="318"/>
      <c r="G24" s="318"/>
      <c r="H24" s="318"/>
      <c r="I24" s="233"/>
    </row>
    <row r="25" spans="1:6" ht="26.25" customHeight="1">
      <c r="A25" s="187"/>
      <c r="B25" s="188"/>
      <c r="C25" s="188"/>
      <c r="D25" s="188"/>
      <c r="E25" s="188"/>
      <c r="F25" s="188"/>
    </row>
    <row r="26" spans="1:7" ht="26.25" customHeight="1" thickBot="1">
      <c r="A26" s="134" t="s">
        <v>214</v>
      </c>
      <c r="F26" s="306" t="s">
        <v>250</v>
      </c>
      <c r="G26" s="306"/>
    </row>
    <row r="27" spans="1:7" ht="26.25" customHeight="1">
      <c r="A27" s="189"/>
      <c r="B27" s="141" t="s">
        <v>202</v>
      </c>
      <c r="C27" s="141" t="s">
        <v>203</v>
      </c>
      <c r="D27" s="141" t="s">
        <v>204</v>
      </c>
      <c r="E27" s="141" t="s">
        <v>205</v>
      </c>
      <c r="F27" s="185"/>
      <c r="G27" s="142" t="s">
        <v>201</v>
      </c>
    </row>
    <row r="28" spans="1:7" ht="26.25" customHeight="1">
      <c r="A28" s="186" t="s">
        <v>206</v>
      </c>
      <c r="B28" s="190"/>
      <c r="C28" s="190"/>
      <c r="D28" s="190"/>
      <c r="E28" s="190"/>
      <c r="F28" s="190"/>
      <c r="G28" s="191">
        <f>SUM(B28:F28)</f>
        <v>0</v>
      </c>
    </row>
    <row r="29" spans="1:7" ht="26.25" customHeight="1">
      <c r="A29" s="160" t="s">
        <v>207</v>
      </c>
      <c r="B29" s="167"/>
      <c r="C29" s="167"/>
      <c r="D29" s="167"/>
      <c r="E29" s="167"/>
      <c r="F29" s="167"/>
      <c r="G29" s="168">
        <f>SUM(B29:F29)</f>
        <v>0</v>
      </c>
    </row>
    <row r="30" spans="1:7" ht="26.25" customHeight="1" thickBot="1">
      <c r="A30" s="169" t="s">
        <v>208</v>
      </c>
      <c r="B30" s="192">
        <f>SUM(B28:B29)</f>
        <v>0</v>
      </c>
      <c r="C30" s="192">
        <f>SUM(C28:C29)</f>
        <v>0</v>
      </c>
      <c r="D30" s="192">
        <f>SUM(D28:D29)</f>
        <v>0</v>
      </c>
      <c r="E30" s="192">
        <f>SUM(E28:E29)</f>
        <v>0</v>
      </c>
      <c r="F30" s="192">
        <f>SUM(F28:F29)</f>
        <v>0</v>
      </c>
      <c r="G30" s="488">
        <f>SUM(G28:G29)</f>
        <v>0</v>
      </c>
    </row>
    <row r="31" ht="26.25" customHeight="1">
      <c r="A31" s="236" t="s">
        <v>400</v>
      </c>
    </row>
  </sheetData>
  <sheetProtection/>
  <mergeCells count="25">
    <mergeCell ref="B23:C23"/>
    <mergeCell ref="D21:E21"/>
    <mergeCell ref="B22:C22"/>
    <mergeCell ref="D22:E22"/>
    <mergeCell ref="D23:E23"/>
    <mergeCell ref="A8:A10"/>
    <mergeCell ref="A11:A14"/>
    <mergeCell ref="B15:F15"/>
    <mergeCell ref="H6:H7"/>
    <mergeCell ref="I6:I7"/>
    <mergeCell ref="A6:A7"/>
    <mergeCell ref="B6:B7"/>
    <mergeCell ref="D6:D7"/>
    <mergeCell ref="F6:G6"/>
    <mergeCell ref="C6:C7"/>
    <mergeCell ref="F26:G26"/>
    <mergeCell ref="A21:A23"/>
    <mergeCell ref="B21:C21"/>
    <mergeCell ref="A2:H2"/>
    <mergeCell ref="D18:E18"/>
    <mergeCell ref="A19:C19"/>
    <mergeCell ref="D19:E19"/>
    <mergeCell ref="A20:C20"/>
    <mergeCell ref="D20:E20"/>
    <mergeCell ref="A24:H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6" r:id="rId1"/>
  <headerFooter>
    <oddFooter>&amp;C添付資料　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A2" sqref="A2"/>
    </sheetView>
  </sheetViews>
  <sheetFormatPr defaultColWidth="8.875" defaultRowHeight="13.5"/>
  <cols>
    <col min="1" max="1" width="10.00390625" style="0" customWidth="1"/>
    <col min="2" max="2" width="8.125" style="0" customWidth="1"/>
    <col min="3" max="3" width="16.875" style="0" customWidth="1"/>
    <col min="4" max="7" width="10.625" style="0" customWidth="1"/>
    <col min="8" max="8" width="15.00390625" style="0" customWidth="1"/>
  </cols>
  <sheetData>
    <row r="1" spans="1:2" ht="22.5" customHeight="1">
      <c r="A1" s="134" t="s">
        <v>131</v>
      </c>
      <c r="B1" s="134"/>
    </row>
    <row r="2" ht="22.5" customHeight="1" thickBot="1">
      <c r="H2" s="135" t="s">
        <v>132</v>
      </c>
    </row>
    <row r="3" spans="1:8" ht="22.5" customHeight="1">
      <c r="A3" s="197" t="s">
        <v>133</v>
      </c>
      <c r="B3" s="325" t="s">
        <v>219</v>
      </c>
      <c r="C3" s="136" t="s">
        <v>134</v>
      </c>
      <c r="D3" s="349" t="s">
        <v>135</v>
      </c>
      <c r="E3" s="350"/>
      <c r="F3" s="136" t="s">
        <v>136</v>
      </c>
      <c r="G3" s="136" t="s">
        <v>137</v>
      </c>
      <c r="H3" s="195" t="s">
        <v>138</v>
      </c>
    </row>
    <row r="4" spans="1:8" ht="22.5" customHeight="1" thickBot="1">
      <c r="A4" s="198" t="s">
        <v>139</v>
      </c>
      <c r="B4" s="352"/>
      <c r="C4" s="137" t="s">
        <v>220</v>
      </c>
      <c r="D4" s="138" t="s">
        <v>140</v>
      </c>
      <c r="E4" s="202" t="s">
        <v>141</v>
      </c>
      <c r="F4" s="137" t="s">
        <v>139</v>
      </c>
      <c r="G4" s="137" t="s">
        <v>142</v>
      </c>
      <c r="H4" s="200" t="s">
        <v>143</v>
      </c>
    </row>
    <row r="5" spans="1:8" ht="21" customHeight="1" thickTop="1">
      <c r="A5" s="199" t="s">
        <v>221</v>
      </c>
      <c r="B5" s="228"/>
      <c r="C5" s="216" t="s">
        <v>222</v>
      </c>
      <c r="D5" s="215" t="s">
        <v>144</v>
      </c>
      <c r="E5" s="217" t="s">
        <v>144</v>
      </c>
      <c r="F5" s="215" t="s">
        <v>145</v>
      </c>
      <c r="G5" s="215" t="s">
        <v>146</v>
      </c>
      <c r="H5" s="341" t="s">
        <v>223</v>
      </c>
    </row>
    <row r="6" spans="1:8" ht="21" customHeight="1">
      <c r="A6" s="343" t="s">
        <v>224</v>
      </c>
      <c r="B6" s="201" t="s">
        <v>225</v>
      </c>
      <c r="C6" s="207" t="s">
        <v>226</v>
      </c>
      <c r="D6" s="208"/>
      <c r="E6" s="209"/>
      <c r="F6" s="208"/>
      <c r="G6" s="208"/>
      <c r="H6" s="342"/>
    </row>
    <row r="7" spans="1:8" ht="21" customHeight="1">
      <c r="A7" s="343"/>
      <c r="B7" s="208"/>
      <c r="C7" s="220" t="s">
        <v>227</v>
      </c>
      <c r="D7" s="211" t="s">
        <v>228</v>
      </c>
      <c r="E7" s="212" t="s">
        <v>228</v>
      </c>
      <c r="F7" s="211" t="s">
        <v>229</v>
      </c>
      <c r="G7" s="211" t="s">
        <v>230</v>
      </c>
      <c r="H7" s="218" t="s">
        <v>231</v>
      </c>
    </row>
    <row r="8" spans="1:8" ht="21" customHeight="1">
      <c r="A8" s="344"/>
      <c r="B8" s="209" t="s">
        <v>232</v>
      </c>
      <c r="C8" s="221" t="s">
        <v>233</v>
      </c>
      <c r="D8" s="208" t="s">
        <v>234</v>
      </c>
      <c r="E8" s="208" t="s">
        <v>234</v>
      </c>
      <c r="F8" s="208" t="s">
        <v>235</v>
      </c>
      <c r="G8" s="208" t="s">
        <v>236</v>
      </c>
      <c r="H8" s="219" t="s">
        <v>237</v>
      </c>
    </row>
    <row r="9" spans="1:8" ht="21" customHeight="1">
      <c r="A9" s="351" t="s">
        <v>238</v>
      </c>
      <c r="B9" s="345" t="s">
        <v>239</v>
      </c>
      <c r="C9" s="347" t="s">
        <v>147</v>
      </c>
      <c r="D9" s="345" t="s">
        <v>148</v>
      </c>
      <c r="E9" s="345" t="s">
        <v>148</v>
      </c>
      <c r="F9" s="345" t="s">
        <v>149</v>
      </c>
      <c r="G9" s="345" t="s">
        <v>150</v>
      </c>
      <c r="H9" s="203" t="s">
        <v>151</v>
      </c>
    </row>
    <row r="10" spans="1:8" ht="21" customHeight="1">
      <c r="A10" s="344"/>
      <c r="B10" s="346"/>
      <c r="C10" s="348"/>
      <c r="D10" s="346"/>
      <c r="E10" s="346"/>
      <c r="F10" s="346"/>
      <c r="G10" s="346"/>
      <c r="H10" s="210" t="s">
        <v>240</v>
      </c>
    </row>
    <row r="11" spans="1:8" ht="21" customHeight="1">
      <c r="A11" s="213" t="s">
        <v>241</v>
      </c>
      <c r="B11" s="209"/>
      <c r="C11" s="207"/>
      <c r="D11" s="208" t="s">
        <v>242</v>
      </c>
      <c r="E11" s="209"/>
      <c r="F11" s="208"/>
      <c r="G11" s="208"/>
      <c r="H11" s="210"/>
    </row>
    <row r="12" spans="1:8" ht="21" customHeight="1">
      <c r="A12" s="214"/>
      <c r="B12" s="229"/>
      <c r="C12" s="222"/>
      <c r="D12" s="206"/>
      <c r="E12" s="206"/>
      <c r="F12" s="206"/>
      <c r="G12" s="206"/>
      <c r="H12" s="225"/>
    </row>
    <row r="13" spans="1:8" ht="21" customHeight="1">
      <c r="A13" s="194"/>
      <c r="B13" s="230"/>
      <c r="C13" s="223"/>
      <c r="D13" s="204"/>
      <c r="E13" s="204"/>
      <c r="F13" s="204"/>
      <c r="G13" s="204"/>
      <c r="H13" s="226"/>
    </row>
    <row r="14" spans="1:8" ht="21" customHeight="1">
      <c r="A14" s="194"/>
      <c r="B14" s="230"/>
      <c r="C14" s="223"/>
      <c r="D14" s="204"/>
      <c r="E14" s="204"/>
      <c r="F14" s="204"/>
      <c r="G14" s="204"/>
      <c r="H14" s="226"/>
    </row>
    <row r="15" spans="1:8" ht="21" customHeight="1">
      <c r="A15" s="194"/>
      <c r="B15" s="230"/>
      <c r="C15" s="223"/>
      <c r="D15" s="204"/>
      <c r="E15" s="204"/>
      <c r="F15" s="204"/>
      <c r="G15" s="204"/>
      <c r="H15" s="226"/>
    </row>
    <row r="16" spans="1:8" ht="21" customHeight="1">
      <c r="A16" s="194"/>
      <c r="B16" s="230"/>
      <c r="C16" s="223"/>
      <c r="D16" s="204"/>
      <c r="E16" s="204"/>
      <c r="F16" s="204"/>
      <c r="G16" s="204"/>
      <c r="H16" s="226"/>
    </row>
    <row r="17" spans="1:8" ht="21" customHeight="1" thickBot="1">
      <c r="A17" s="196"/>
      <c r="B17" s="231"/>
      <c r="C17" s="224"/>
      <c r="D17" s="205"/>
      <c r="E17" s="205"/>
      <c r="F17" s="205"/>
      <c r="G17" s="205"/>
      <c r="H17" s="227"/>
    </row>
    <row r="18" spans="1:2" ht="22.5" customHeight="1">
      <c r="A18" s="139" t="s">
        <v>152</v>
      </c>
      <c r="B18" s="139"/>
    </row>
    <row r="19" spans="1:2" ht="22.5" customHeight="1">
      <c r="A19" s="139" t="s">
        <v>243</v>
      </c>
      <c r="B19" s="139"/>
    </row>
    <row r="20" spans="1:2" ht="22.5" customHeight="1">
      <c r="A20" s="139" t="s">
        <v>153</v>
      </c>
      <c r="B20" s="139"/>
    </row>
    <row r="21" spans="1:2" ht="22.5" customHeight="1">
      <c r="A21" s="139" t="s">
        <v>154</v>
      </c>
      <c r="B21" s="139"/>
    </row>
    <row r="22" spans="1:2" ht="22.5" customHeight="1">
      <c r="A22" s="139" t="s">
        <v>155</v>
      </c>
      <c r="B22" s="139"/>
    </row>
    <row r="23" spans="1:2" ht="22.5" customHeight="1">
      <c r="A23" s="139" t="s">
        <v>156</v>
      </c>
      <c r="B23" s="139"/>
    </row>
    <row r="24" spans="1:2" ht="22.5" customHeight="1">
      <c r="A24" s="139"/>
      <c r="B24" s="139"/>
    </row>
    <row r="25" spans="1:2" ht="22.5" customHeight="1" thickBot="1">
      <c r="A25" s="134" t="s">
        <v>215</v>
      </c>
      <c r="B25" s="134"/>
    </row>
    <row r="26" spans="1:8" ht="22.5" customHeight="1">
      <c r="A26" s="353" t="s">
        <v>157</v>
      </c>
      <c r="B26" s="354"/>
      <c r="C26" s="140" t="s">
        <v>158</v>
      </c>
      <c r="D26" s="313" t="s">
        <v>159</v>
      </c>
      <c r="E26" s="313"/>
      <c r="F26" s="313"/>
      <c r="G26" s="313"/>
      <c r="H26" s="314"/>
    </row>
    <row r="27" spans="1:8" ht="22.5" customHeight="1">
      <c r="A27" s="335"/>
      <c r="B27" s="336"/>
      <c r="C27" s="143" t="s">
        <v>160</v>
      </c>
      <c r="D27" s="316"/>
      <c r="E27" s="316"/>
      <c r="F27" s="316"/>
      <c r="G27" s="316"/>
      <c r="H27" s="317"/>
    </row>
    <row r="28" spans="1:8" ht="22.5" customHeight="1">
      <c r="A28" s="335"/>
      <c r="B28" s="336"/>
      <c r="C28" s="145" t="s">
        <v>161</v>
      </c>
      <c r="D28" s="316"/>
      <c r="E28" s="316"/>
      <c r="F28" s="316"/>
      <c r="G28" s="316"/>
      <c r="H28" s="317"/>
    </row>
    <row r="29" spans="1:8" ht="22.5" customHeight="1">
      <c r="A29" s="335"/>
      <c r="B29" s="336"/>
      <c r="C29" s="146" t="s">
        <v>162</v>
      </c>
      <c r="D29" s="316"/>
      <c r="E29" s="316"/>
      <c r="F29" s="316"/>
      <c r="G29" s="316"/>
      <c r="H29" s="317"/>
    </row>
    <row r="30" spans="1:8" ht="22.5" customHeight="1">
      <c r="A30" s="335"/>
      <c r="B30" s="336"/>
      <c r="C30" s="145" t="s">
        <v>163</v>
      </c>
      <c r="D30" s="316"/>
      <c r="E30" s="316"/>
      <c r="F30" s="316"/>
      <c r="G30" s="316"/>
      <c r="H30" s="317"/>
    </row>
    <row r="31" spans="1:8" ht="22.5" customHeight="1" thickBot="1">
      <c r="A31" s="337"/>
      <c r="B31" s="338"/>
      <c r="C31" s="147" t="s">
        <v>162</v>
      </c>
      <c r="D31" s="327"/>
      <c r="E31" s="327"/>
      <c r="F31" s="327"/>
      <c r="G31" s="327"/>
      <c r="H31" s="328"/>
    </row>
    <row r="32" spans="1:2" ht="22.5" customHeight="1" thickBot="1">
      <c r="A32" s="149"/>
      <c r="B32" s="149"/>
    </row>
    <row r="33" spans="1:7" ht="22.5" customHeight="1" thickBot="1">
      <c r="A33" s="339"/>
      <c r="B33" s="340"/>
      <c r="C33" s="150" t="s">
        <v>164</v>
      </c>
      <c r="D33" s="150" t="s">
        <v>165</v>
      </c>
      <c r="E33" s="151" t="s">
        <v>166</v>
      </c>
      <c r="F33" s="150" t="s">
        <v>167</v>
      </c>
      <c r="G33" s="152" t="s">
        <v>168</v>
      </c>
    </row>
    <row r="34" spans="1:7" ht="22.5" customHeight="1" thickTop="1">
      <c r="A34" s="333" t="s">
        <v>169</v>
      </c>
      <c r="B34" s="334"/>
      <c r="C34" s="153" t="s">
        <v>170</v>
      </c>
      <c r="D34" s="153" t="s">
        <v>171</v>
      </c>
      <c r="E34" s="153"/>
      <c r="F34" s="154"/>
      <c r="G34" s="155"/>
    </row>
    <row r="35" spans="1:7" ht="22.5" customHeight="1">
      <c r="A35" s="335"/>
      <c r="B35" s="336"/>
      <c r="C35" s="144" t="s">
        <v>172</v>
      </c>
      <c r="D35" s="144" t="s">
        <v>173</v>
      </c>
      <c r="E35" s="144"/>
      <c r="F35" s="156"/>
      <c r="G35" s="157"/>
    </row>
    <row r="36" spans="1:7" ht="22.5" customHeight="1">
      <c r="A36" s="335"/>
      <c r="B36" s="336"/>
      <c r="C36" s="144" t="s">
        <v>174</v>
      </c>
      <c r="D36" s="144" t="s">
        <v>171</v>
      </c>
      <c r="E36" s="144"/>
      <c r="F36" s="156"/>
      <c r="G36" s="157"/>
    </row>
    <row r="37" spans="1:7" ht="22.5" customHeight="1" thickBot="1">
      <c r="A37" s="337"/>
      <c r="B37" s="338"/>
      <c r="C37" s="148" t="s">
        <v>175</v>
      </c>
      <c r="D37" s="148" t="s">
        <v>176</v>
      </c>
      <c r="E37" s="148"/>
      <c r="F37" s="158"/>
      <c r="G37" s="159"/>
    </row>
  </sheetData>
  <sheetProtection/>
  <mergeCells count="17">
    <mergeCell ref="D3:E3"/>
    <mergeCell ref="A9:A10"/>
    <mergeCell ref="D26:H27"/>
    <mergeCell ref="D28:H29"/>
    <mergeCell ref="D30:H31"/>
    <mergeCell ref="B3:B4"/>
    <mergeCell ref="A26:B31"/>
    <mergeCell ref="A34:B37"/>
    <mergeCell ref="A33:B33"/>
    <mergeCell ref="H5:H6"/>
    <mergeCell ref="A6:A8"/>
    <mergeCell ref="B9:B10"/>
    <mergeCell ref="C9:C10"/>
    <mergeCell ref="D9:D10"/>
    <mergeCell ref="E9:E10"/>
    <mergeCell ref="F9:F10"/>
    <mergeCell ref="G9:G1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:B3"/>
    </sheetView>
  </sheetViews>
  <sheetFormatPr defaultColWidth="8.875" defaultRowHeight="13.5"/>
  <cols>
    <col min="1" max="2" width="8.875" style="0" customWidth="1"/>
    <col min="3" max="3" width="10.50390625" style="0" bestFit="1" customWidth="1"/>
    <col min="4" max="7" width="8.875" style="0" customWidth="1"/>
    <col min="8" max="9" width="9.00390625" style="0" bestFit="1" customWidth="1"/>
    <col min="10" max="10" width="9.50390625" style="0" bestFit="1" customWidth="1"/>
  </cols>
  <sheetData>
    <row r="1" ht="22.5" customHeight="1" thickBot="1">
      <c r="A1" s="134" t="s">
        <v>217</v>
      </c>
    </row>
    <row r="2" spans="1:10" ht="33.75" customHeight="1">
      <c r="A2" s="312" t="s">
        <v>177</v>
      </c>
      <c r="B2" s="313"/>
      <c r="C2" s="313" t="s">
        <v>178</v>
      </c>
      <c r="D2" s="313"/>
      <c r="E2" s="313" t="s">
        <v>179</v>
      </c>
      <c r="F2" s="313"/>
      <c r="G2" s="313" t="s">
        <v>180</v>
      </c>
      <c r="H2" s="313"/>
      <c r="I2" s="361" t="s">
        <v>181</v>
      </c>
      <c r="J2" s="371"/>
    </row>
    <row r="3" spans="1:10" ht="33.75" customHeight="1">
      <c r="A3" s="315"/>
      <c r="B3" s="316"/>
      <c r="C3" s="316"/>
      <c r="D3" s="316"/>
      <c r="E3" s="316"/>
      <c r="F3" s="316"/>
      <c r="G3" s="316"/>
      <c r="H3" s="316"/>
      <c r="I3" s="363" t="s">
        <v>182</v>
      </c>
      <c r="J3" s="364"/>
    </row>
    <row r="4" spans="1:10" ht="33.75" customHeight="1">
      <c r="A4" s="362" t="s">
        <v>401</v>
      </c>
      <c r="B4" s="358"/>
      <c r="C4" s="359" t="s">
        <v>402</v>
      </c>
      <c r="D4" s="358"/>
      <c r="E4" s="359" t="s">
        <v>403</v>
      </c>
      <c r="F4" s="358"/>
      <c r="G4" s="358" t="s">
        <v>404</v>
      </c>
      <c r="H4" s="358"/>
      <c r="I4" s="359" t="s">
        <v>206</v>
      </c>
      <c r="J4" s="360"/>
    </row>
    <row r="5" spans="1:10" ht="33.75" customHeight="1">
      <c r="A5" s="362" t="s">
        <v>405</v>
      </c>
      <c r="B5" s="358"/>
      <c r="C5" s="359" t="s">
        <v>406</v>
      </c>
      <c r="D5" s="358"/>
      <c r="E5" s="358"/>
      <c r="F5" s="358"/>
      <c r="G5" s="358" t="s">
        <v>407</v>
      </c>
      <c r="H5" s="358"/>
      <c r="I5" s="359" t="s">
        <v>408</v>
      </c>
      <c r="J5" s="360"/>
    </row>
    <row r="6" spans="1:10" ht="33.75" customHeight="1">
      <c r="A6" s="362" t="s">
        <v>409</v>
      </c>
      <c r="B6" s="358"/>
      <c r="C6" s="358" t="s">
        <v>410</v>
      </c>
      <c r="D6" s="358"/>
      <c r="E6" s="358"/>
      <c r="F6" s="358"/>
      <c r="G6" s="358"/>
      <c r="H6" s="358"/>
      <c r="I6" s="359" t="s">
        <v>408</v>
      </c>
      <c r="J6" s="360"/>
    </row>
    <row r="7" spans="1:10" ht="33.75" customHeight="1">
      <c r="A7" s="357"/>
      <c r="B7" s="355"/>
      <c r="C7" s="355"/>
      <c r="D7" s="355"/>
      <c r="E7" s="355"/>
      <c r="F7" s="355"/>
      <c r="G7" s="355"/>
      <c r="H7" s="355"/>
      <c r="I7" s="355"/>
      <c r="J7" s="356"/>
    </row>
    <row r="8" spans="1:10" ht="33.75" customHeight="1">
      <c r="A8" s="357"/>
      <c r="B8" s="355"/>
      <c r="C8" s="355"/>
      <c r="D8" s="355"/>
      <c r="E8" s="355"/>
      <c r="F8" s="355"/>
      <c r="G8" s="355"/>
      <c r="H8" s="355"/>
      <c r="I8" s="355"/>
      <c r="J8" s="356"/>
    </row>
    <row r="9" spans="1:10" ht="33.75" customHeight="1">
      <c r="A9" s="357"/>
      <c r="B9" s="355"/>
      <c r="C9" s="355"/>
      <c r="D9" s="355"/>
      <c r="E9" s="355"/>
      <c r="F9" s="355"/>
      <c r="G9" s="355"/>
      <c r="H9" s="355"/>
      <c r="I9" s="355"/>
      <c r="J9" s="356"/>
    </row>
    <row r="10" spans="1:10" ht="33.75" customHeight="1">
      <c r="A10" s="357"/>
      <c r="B10" s="355"/>
      <c r="C10" s="355"/>
      <c r="D10" s="355"/>
      <c r="E10" s="355"/>
      <c r="F10" s="355"/>
      <c r="G10" s="355"/>
      <c r="H10" s="355"/>
      <c r="I10" s="355"/>
      <c r="J10" s="356"/>
    </row>
    <row r="11" spans="1:10" ht="33.75" customHeight="1">
      <c r="A11" s="357"/>
      <c r="B11" s="355"/>
      <c r="C11" s="355"/>
      <c r="D11" s="355"/>
      <c r="E11" s="355"/>
      <c r="F11" s="355"/>
      <c r="G11" s="355"/>
      <c r="H11" s="355"/>
      <c r="I11" s="355"/>
      <c r="J11" s="356"/>
    </row>
    <row r="12" spans="1:10" ht="33.75" customHeight="1">
      <c r="A12" s="357"/>
      <c r="B12" s="355"/>
      <c r="C12" s="355"/>
      <c r="D12" s="355"/>
      <c r="E12" s="355"/>
      <c r="F12" s="355"/>
      <c r="G12" s="355"/>
      <c r="H12" s="355"/>
      <c r="I12" s="355"/>
      <c r="J12" s="356"/>
    </row>
    <row r="13" spans="1:10" ht="33.75" customHeight="1" thickBot="1">
      <c r="A13" s="365"/>
      <c r="B13" s="366"/>
      <c r="C13" s="366"/>
      <c r="D13" s="366"/>
      <c r="E13" s="366"/>
      <c r="F13" s="366"/>
      <c r="G13" s="366"/>
      <c r="H13" s="366"/>
      <c r="I13" s="366"/>
      <c r="J13" s="367"/>
    </row>
    <row r="14" ht="22.5" customHeight="1">
      <c r="A14" s="162" t="s">
        <v>183</v>
      </c>
    </row>
    <row r="15" ht="22.5" customHeight="1">
      <c r="A15" s="162"/>
    </row>
    <row r="16" ht="22.5" customHeight="1" thickBot="1">
      <c r="A16" s="134" t="s">
        <v>216</v>
      </c>
    </row>
    <row r="17" spans="1:10" ht="33.75" customHeight="1">
      <c r="A17" s="312" t="s">
        <v>184</v>
      </c>
      <c r="B17" s="313" t="s">
        <v>244</v>
      </c>
      <c r="C17" s="313" t="s">
        <v>245</v>
      </c>
      <c r="D17" s="313" t="s">
        <v>185</v>
      </c>
      <c r="E17" s="313" t="s">
        <v>186</v>
      </c>
      <c r="F17" s="361" t="s">
        <v>187</v>
      </c>
      <c r="G17" s="313"/>
      <c r="H17" s="325" t="s">
        <v>188</v>
      </c>
      <c r="I17" s="325" t="s">
        <v>189</v>
      </c>
      <c r="J17" s="368" t="s">
        <v>190</v>
      </c>
    </row>
    <row r="18" spans="1:10" ht="33.75" customHeight="1">
      <c r="A18" s="315"/>
      <c r="B18" s="316"/>
      <c r="C18" s="316"/>
      <c r="D18" s="316"/>
      <c r="E18" s="316"/>
      <c r="F18" s="163"/>
      <c r="G18" s="164" t="s">
        <v>191</v>
      </c>
      <c r="H18" s="370"/>
      <c r="I18" s="370"/>
      <c r="J18" s="369"/>
    </row>
    <row r="19" spans="1:10" ht="33.75" customHeight="1">
      <c r="A19" s="298" t="s">
        <v>411</v>
      </c>
      <c r="B19" s="300" t="s">
        <v>412</v>
      </c>
      <c r="C19" s="301">
        <v>10000000</v>
      </c>
      <c r="D19" s="302" t="s">
        <v>401</v>
      </c>
      <c r="E19" s="303">
        <v>0.013</v>
      </c>
      <c r="F19" s="296">
        <v>20</v>
      </c>
      <c r="G19" s="296">
        <v>2</v>
      </c>
      <c r="H19" s="304">
        <v>555000</v>
      </c>
      <c r="I19" s="304">
        <v>21000</v>
      </c>
      <c r="J19" s="305">
        <v>1110000</v>
      </c>
    </row>
    <row r="20" spans="1:10" ht="33.75" customHeight="1">
      <c r="A20" s="160"/>
      <c r="B20" s="144"/>
      <c r="C20" s="144"/>
      <c r="D20" s="144"/>
      <c r="E20" s="144"/>
      <c r="F20" s="163"/>
      <c r="G20" s="164"/>
      <c r="H20" s="165"/>
      <c r="I20" s="165"/>
      <c r="J20" s="166"/>
    </row>
    <row r="21" spans="1:10" ht="33.75" customHeight="1">
      <c r="A21" s="160"/>
      <c r="B21" s="144"/>
      <c r="C21" s="144"/>
      <c r="D21" s="144"/>
      <c r="E21" s="144"/>
      <c r="F21" s="163"/>
      <c r="G21" s="164"/>
      <c r="H21" s="165"/>
      <c r="I21" s="165"/>
      <c r="J21" s="166"/>
    </row>
    <row r="22" spans="1:10" ht="33.75" customHeight="1">
      <c r="A22" s="160"/>
      <c r="B22" s="144"/>
      <c r="C22" s="144"/>
      <c r="D22" s="144"/>
      <c r="E22" s="144"/>
      <c r="F22" s="163"/>
      <c r="G22" s="164"/>
      <c r="H22" s="165"/>
      <c r="I22" s="165"/>
      <c r="J22" s="166"/>
    </row>
    <row r="23" spans="1:10" ht="33.75" customHeight="1">
      <c r="A23" s="161"/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33.75" customHeight="1" thickBot="1">
      <c r="A24" s="169" t="s">
        <v>46</v>
      </c>
      <c r="B24" s="297"/>
      <c r="C24" s="297">
        <f>SUM(C19:C23)</f>
        <v>10000000</v>
      </c>
      <c r="D24" s="297"/>
      <c r="E24" s="297"/>
      <c r="F24" s="297"/>
      <c r="G24" s="297"/>
      <c r="H24" s="297">
        <f>SUM(H19:H23)</f>
        <v>555000</v>
      </c>
      <c r="I24" s="297">
        <f>SUM(I19:I23)</f>
        <v>21000</v>
      </c>
      <c r="J24" s="299">
        <f>SUM(J19:J23)</f>
        <v>1110000</v>
      </c>
    </row>
  </sheetData>
  <sheetProtection/>
  <mergeCells count="65">
    <mergeCell ref="I6:J6"/>
    <mergeCell ref="I5:J5"/>
    <mergeCell ref="J17:J18"/>
    <mergeCell ref="I17:I18"/>
    <mergeCell ref="H17:H18"/>
    <mergeCell ref="A2:B3"/>
    <mergeCell ref="C2:D3"/>
    <mergeCell ref="E2:F3"/>
    <mergeCell ref="G2:H3"/>
    <mergeCell ref="I2:J2"/>
    <mergeCell ref="I3:J3"/>
    <mergeCell ref="A13:B13"/>
    <mergeCell ref="C13:D13"/>
    <mergeCell ref="E13:F13"/>
    <mergeCell ref="G13:H13"/>
    <mergeCell ref="I13:J13"/>
    <mergeCell ref="A4:B4"/>
    <mergeCell ref="E4:F4"/>
    <mergeCell ref="C4:D4"/>
    <mergeCell ref="G4:H4"/>
    <mergeCell ref="I4:J4"/>
    <mergeCell ref="A17:A18"/>
    <mergeCell ref="B17:B18"/>
    <mergeCell ref="C17:C18"/>
    <mergeCell ref="D17:D18"/>
    <mergeCell ref="E17:E18"/>
    <mergeCell ref="F17:G17"/>
    <mergeCell ref="A5:B5"/>
    <mergeCell ref="C5:D5"/>
    <mergeCell ref="A6:B6"/>
    <mergeCell ref="E5:F5"/>
    <mergeCell ref="G5:H5"/>
    <mergeCell ref="C6:D6"/>
    <mergeCell ref="E6:F6"/>
    <mergeCell ref="G6:H6"/>
    <mergeCell ref="A9:B9"/>
    <mergeCell ref="C9:D9"/>
    <mergeCell ref="E9:F9"/>
    <mergeCell ref="G9:H9"/>
    <mergeCell ref="A7:B7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C7:D7"/>
    <mergeCell ref="E7:F7"/>
    <mergeCell ref="G7:H7"/>
    <mergeCell ref="I7:J7"/>
    <mergeCell ref="A8:B8"/>
    <mergeCell ref="C8:D8"/>
    <mergeCell ref="E8:F8"/>
    <mergeCell ref="G8:H8"/>
    <mergeCell ref="I8:J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8.875" defaultRowHeight="13.5"/>
  <cols>
    <col min="1" max="3" width="28.875" style="0" customWidth="1"/>
  </cols>
  <sheetData>
    <row r="1" spans="1:3" ht="21" customHeight="1">
      <c r="A1" s="79"/>
      <c r="C1" s="80" t="str">
        <f ca="1">MID(CELL("filename"),SEARCH("[",CELL("filename"))+1,SEARCH("]",CELL("filename"))-SEARCH("[",CELL("filename"))-1)</f>
        <v>【採卵鶏】県名_経営者名_診断年度.xls</v>
      </c>
    </row>
    <row r="2" ht="21" customHeight="1">
      <c r="A2" s="171" t="s">
        <v>273</v>
      </c>
    </row>
    <row r="3" spans="1:3" ht="21" customHeight="1" thickBot="1">
      <c r="A3" s="232" t="s">
        <v>289</v>
      </c>
      <c r="C3" s="240" t="s">
        <v>251</v>
      </c>
    </row>
    <row r="4" spans="1:6" ht="23.25" customHeight="1">
      <c r="A4" s="89"/>
      <c r="B4" s="88" t="s">
        <v>258</v>
      </c>
      <c r="C4" s="87" t="s">
        <v>272</v>
      </c>
      <c r="D4" s="82"/>
      <c r="E4" s="82"/>
      <c r="F4" s="81"/>
    </row>
    <row r="5" spans="1:6" ht="23.25" customHeight="1">
      <c r="A5" s="91" t="s">
        <v>117</v>
      </c>
      <c r="B5" s="90"/>
      <c r="C5" s="83"/>
      <c r="D5" s="84"/>
      <c r="E5" s="84"/>
      <c r="F5" s="84"/>
    </row>
    <row r="6" spans="1:6" ht="23.25" customHeight="1">
      <c r="A6" s="91" t="s">
        <v>118</v>
      </c>
      <c r="B6" s="90"/>
      <c r="C6" s="83"/>
      <c r="D6" s="84"/>
      <c r="E6" s="84"/>
      <c r="F6" s="84"/>
    </row>
    <row r="7" spans="1:6" ht="23.25" customHeight="1">
      <c r="A7" s="91" t="s">
        <v>119</v>
      </c>
      <c r="B7" s="90"/>
      <c r="C7" s="83"/>
      <c r="D7" s="84"/>
      <c r="E7" s="84"/>
      <c r="F7" s="84"/>
    </row>
    <row r="8" spans="1:6" ht="23.25" customHeight="1">
      <c r="A8" s="91" t="s">
        <v>252</v>
      </c>
      <c r="B8" s="90"/>
      <c r="C8" s="83"/>
      <c r="D8" s="84"/>
      <c r="E8" s="84"/>
      <c r="F8" s="84"/>
    </row>
    <row r="9" spans="1:6" ht="23.25" customHeight="1" thickBot="1">
      <c r="A9" s="92" t="s">
        <v>120</v>
      </c>
      <c r="B9" s="85"/>
      <c r="C9" s="86"/>
      <c r="D9" s="84"/>
      <c r="E9" s="84"/>
      <c r="F9" s="84"/>
    </row>
    <row r="10" spans="1:6" ht="23.25" customHeight="1">
      <c r="A10" s="236" t="s">
        <v>421</v>
      </c>
      <c r="B10" s="84"/>
      <c r="C10" s="84"/>
      <c r="D10" s="84"/>
      <c r="E10" s="84"/>
      <c r="F10" s="84"/>
    </row>
    <row r="11" ht="23.25" customHeight="1">
      <c r="A11" s="235" t="s">
        <v>270</v>
      </c>
    </row>
    <row r="12" ht="23.25" customHeight="1">
      <c r="A12" s="236" t="s">
        <v>422</v>
      </c>
    </row>
    <row r="13" ht="23.25" customHeight="1">
      <c r="A13" s="236" t="s">
        <v>423</v>
      </c>
    </row>
    <row r="14" ht="23.25" customHeight="1">
      <c r="A14" s="236" t="s">
        <v>424</v>
      </c>
    </row>
    <row r="15" ht="23.25" customHeight="1">
      <c r="A15" s="236" t="s">
        <v>425</v>
      </c>
    </row>
    <row r="16" ht="23.25" customHeight="1">
      <c r="A16" s="236" t="s">
        <v>426</v>
      </c>
    </row>
    <row r="17" ht="23.25" customHeight="1"/>
    <row r="18" ht="23.25" customHeight="1"/>
    <row r="19" ht="23.25" customHeight="1"/>
  </sheetData>
  <sheetProtection/>
  <printOptions horizontalCentered="1"/>
  <pageMargins left="0.5" right="0.44" top="0.9448818897637796" bottom="0.7480314960629921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view="pageBreakPreview" zoomScaleSheetLayoutView="100" zoomScalePageLayoutView="0" workbookViewId="0" topLeftCell="A1">
      <pane xSplit="6" ySplit="3" topLeftCell="G4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1" sqref="B1"/>
    </sheetView>
  </sheetViews>
  <sheetFormatPr defaultColWidth="11.00390625" defaultRowHeight="13.5"/>
  <cols>
    <col min="1" max="1" width="4.125" style="1" customWidth="1"/>
    <col min="2" max="2" width="6.625" style="1" customWidth="1"/>
    <col min="3" max="3" width="6.125" style="1" customWidth="1"/>
    <col min="4" max="4" width="11.00390625" style="1" customWidth="1"/>
    <col min="5" max="5" width="6.125" style="1" customWidth="1"/>
    <col min="6" max="6" width="9.125" style="1" customWidth="1"/>
    <col min="7" max="7" width="21.625" style="1" customWidth="1"/>
    <col min="8" max="8" width="6.625" style="1" customWidth="1"/>
    <col min="9" max="10" width="18.125" style="1" customWidth="1"/>
    <col min="11" max="11" width="4.00390625" style="1" customWidth="1"/>
    <col min="12" max="12" width="23.875" style="1" bestFit="1" customWidth="1"/>
    <col min="13" max="13" width="12.75390625" style="1" bestFit="1" customWidth="1"/>
    <col min="14" max="16384" width="11.00390625" style="1" customWidth="1"/>
  </cols>
  <sheetData>
    <row r="1" spans="7:10" ht="21.75" customHeight="1">
      <c r="G1" s="234"/>
      <c r="H1" s="101"/>
      <c r="J1" s="80" t="str">
        <f ca="1">MID(CELL("filename"),SEARCH("[",CELL("filename"))+1,SEARCH("]",CELL("filename"))-SEARCH("[",CELL("filename"))-1)</f>
        <v>【採卵鶏】県名_経営者名_診断年度.xls</v>
      </c>
    </row>
    <row r="2" spans="1:9" s="4" customFormat="1" ht="18" thickBot="1">
      <c r="A2" s="59" t="s">
        <v>212</v>
      </c>
      <c r="B2" s="94"/>
      <c r="C2" s="94"/>
      <c r="D2" s="94"/>
      <c r="E2" s="94"/>
      <c r="F2" s="94"/>
      <c r="G2" s="100"/>
      <c r="H2" s="100"/>
      <c r="I2" s="94"/>
    </row>
    <row r="3" spans="1:13" s="4" customFormat="1" ht="28.5">
      <c r="A3" s="95"/>
      <c r="B3" s="96"/>
      <c r="C3" s="97"/>
      <c r="D3" s="97"/>
      <c r="E3" s="97"/>
      <c r="F3" s="98"/>
      <c r="G3" s="395" t="s">
        <v>114</v>
      </c>
      <c r="H3" s="396"/>
      <c r="I3" s="99" t="s">
        <v>115</v>
      </c>
      <c r="J3" s="63" t="s">
        <v>116</v>
      </c>
      <c r="K3" s="283" t="s">
        <v>290</v>
      </c>
      <c r="L3" s="282" t="s">
        <v>291</v>
      </c>
      <c r="M3" s="295" t="s">
        <v>360</v>
      </c>
    </row>
    <row r="4" spans="1:16" ht="18" customHeight="1">
      <c r="A4" s="397" t="s">
        <v>0</v>
      </c>
      <c r="B4" s="377" t="s">
        <v>8</v>
      </c>
      <c r="C4" s="378"/>
      <c r="D4" s="372" t="s">
        <v>6</v>
      </c>
      <c r="E4" s="373"/>
      <c r="F4" s="260"/>
      <c r="G4" s="270"/>
      <c r="H4" s="272" t="s">
        <v>4</v>
      </c>
      <c r="I4" s="64"/>
      <c r="J4" s="65"/>
      <c r="K4" s="1" t="s">
        <v>292</v>
      </c>
      <c r="L4"/>
      <c r="M4"/>
      <c r="N4"/>
      <c r="O4"/>
      <c r="P4"/>
    </row>
    <row r="5" spans="1:16" ht="18" customHeight="1">
      <c r="A5" s="398"/>
      <c r="B5" s="379"/>
      <c r="C5" s="380"/>
      <c r="D5" s="372" t="s">
        <v>7</v>
      </c>
      <c r="E5" s="373"/>
      <c r="F5" s="253"/>
      <c r="G5" s="262"/>
      <c r="H5" s="273" t="s">
        <v>4</v>
      </c>
      <c r="I5" s="64"/>
      <c r="J5" s="65"/>
      <c r="K5" s="1" t="s">
        <v>294</v>
      </c>
      <c r="L5"/>
      <c r="M5"/>
      <c r="N5"/>
      <c r="O5"/>
      <c r="P5"/>
    </row>
    <row r="6" spans="1:16" ht="18" customHeight="1">
      <c r="A6" s="398"/>
      <c r="B6" s="381" t="s">
        <v>97</v>
      </c>
      <c r="C6" s="382"/>
      <c r="D6" s="382"/>
      <c r="E6" s="382"/>
      <c r="F6" s="383"/>
      <c r="G6" s="271"/>
      <c r="H6" s="247" t="s">
        <v>91</v>
      </c>
      <c r="I6" s="64"/>
      <c r="J6" s="66"/>
      <c r="K6" s="1" t="s">
        <v>296</v>
      </c>
      <c r="L6"/>
      <c r="M6"/>
      <c r="N6"/>
      <c r="O6"/>
      <c r="P6"/>
    </row>
    <row r="7" spans="1:16" ht="20.25" customHeight="1">
      <c r="A7" s="398"/>
      <c r="B7" s="372" t="s">
        <v>90</v>
      </c>
      <c r="C7" s="373"/>
      <c r="D7" s="373"/>
      <c r="E7" s="373"/>
      <c r="F7" s="376"/>
      <c r="G7" s="262"/>
      <c r="H7" s="247" t="s">
        <v>92</v>
      </c>
      <c r="I7" s="64"/>
      <c r="J7" s="66"/>
      <c r="K7" s="1" t="s">
        <v>298</v>
      </c>
      <c r="L7"/>
      <c r="M7"/>
      <c r="N7"/>
      <c r="O7"/>
      <c r="P7"/>
    </row>
    <row r="8" spans="1:16" ht="20.25" customHeight="1">
      <c r="A8" s="398"/>
      <c r="B8" s="391" t="s">
        <v>42</v>
      </c>
      <c r="C8" s="392"/>
      <c r="D8" s="374" t="s">
        <v>6</v>
      </c>
      <c r="E8" s="375"/>
      <c r="F8" s="15"/>
      <c r="G8" s="37">
        <f>G4/2000</f>
        <v>0</v>
      </c>
      <c r="H8" s="242" t="s">
        <v>63</v>
      </c>
      <c r="I8" s="193"/>
      <c r="J8" s="67"/>
      <c r="K8" s="284" t="s">
        <v>299</v>
      </c>
      <c r="L8" s="1" t="s">
        <v>361</v>
      </c>
      <c r="M8" s="1" t="s">
        <v>362</v>
      </c>
      <c r="N8"/>
      <c r="O8"/>
      <c r="P8"/>
    </row>
    <row r="9" spans="1:16" ht="20.25" customHeight="1">
      <c r="A9" s="398"/>
      <c r="B9" s="393"/>
      <c r="C9" s="394"/>
      <c r="D9" s="374" t="s">
        <v>7</v>
      </c>
      <c r="E9" s="375"/>
      <c r="F9" s="15"/>
      <c r="G9" s="37">
        <f>G5/2000</f>
        <v>0</v>
      </c>
      <c r="H9" s="242" t="s">
        <v>63</v>
      </c>
      <c r="I9" s="193"/>
      <c r="J9" s="67"/>
      <c r="K9" s="1" t="s">
        <v>300</v>
      </c>
      <c r="L9" s="1" t="s">
        <v>363</v>
      </c>
      <c r="M9" s="1" t="s">
        <v>362</v>
      </c>
      <c r="N9"/>
      <c r="O9"/>
      <c r="P9"/>
    </row>
    <row r="10" spans="1:16" ht="20.25" customHeight="1">
      <c r="A10" s="398"/>
      <c r="B10" s="372" t="s">
        <v>259</v>
      </c>
      <c r="C10" s="373"/>
      <c r="D10" s="373"/>
      <c r="E10" s="3"/>
      <c r="F10" s="243"/>
      <c r="G10" s="269">
        <f>+'２　飼養規模'!B5*1000</f>
        <v>0</v>
      </c>
      <c r="H10" s="248" t="s">
        <v>66</v>
      </c>
      <c r="I10" s="64"/>
      <c r="J10" s="67"/>
      <c r="K10" s="1" t="s">
        <v>301</v>
      </c>
      <c r="L10" s="1" t="s">
        <v>378</v>
      </c>
      <c r="N10"/>
      <c r="O10"/>
      <c r="P10"/>
    </row>
    <row r="11" spans="1:16" ht="20.25" customHeight="1">
      <c r="A11" s="398"/>
      <c r="B11" s="372" t="s">
        <v>69</v>
      </c>
      <c r="C11" s="373"/>
      <c r="D11" s="373"/>
      <c r="E11" s="3"/>
      <c r="F11" s="243"/>
      <c r="G11" s="269"/>
      <c r="H11" s="248" t="s">
        <v>64</v>
      </c>
      <c r="I11" s="64"/>
      <c r="J11" s="67"/>
      <c r="K11" s="1" t="s">
        <v>303</v>
      </c>
      <c r="N11"/>
      <c r="O11"/>
      <c r="P11"/>
    </row>
    <row r="12" spans="1:16" ht="20.25" customHeight="1">
      <c r="A12" s="405"/>
      <c r="B12" s="372" t="s">
        <v>70</v>
      </c>
      <c r="C12" s="373"/>
      <c r="D12" s="373"/>
      <c r="E12" s="3"/>
      <c r="F12" s="241"/>
      <c r="G12" s="269"/>
      <c r="H12" s="248" t="s">
        <v>64</v>
      </c>
      <c r="I12" s="64"/>
      <c r="J12" s="67"/>
      <c r="K12" s="1" t="s">
        <v>305</v>
      </c>
      <c r="M12"/>
      <c r="N12"/>
      <c r="O12"/>
      <c r="P12"/>
    </row>
    <row r="13" spans="1:16" ht="20.25" customHeight="1">
      <c r="A13" s="397" t="s">
        <v>33</v>
      </c>
      <c r="B13" s="374" t="s">
        <v>71</v>
      </c>
      <c r="C13" s="375"/>
      <c r="D13" s="375"/>
      <c r="E13" s="257"/>
      <c r="F13" s="242"/>
      <c r="G13" s="263">
        <f>'６　損益計算書'!F31</f>
        <v>0</v>
      </c>
      <c r="H13" s="242" t="s">
        <v>37</v>
      </c>
      <c r="I13" s="64"/>
      <c r="J13" s="67"/>
      <c r="K13" s="1" t="s">
        <v>307</v>
      </c>
      <c r="L13" s="1" t="s">
        <v>379</v>
      </c>
      <c r="M13"/>
      <c r="N13"/>
      <c r="O13"/>
      <c r="P13"/>
    </row>
    <row r="14" spans="1:16" ht="20.25" customHeight="1">
      <c r="A14" s="398"/>
      <c r="B14" s="374" t="s">
        <v>260</v>
      </c>
      <c r="C14" s="375"/>
      <c r="D14" s="375"/>
      <c r="E14" s="375"/>
      <c r="F14" s="384"/>
      <c r="G14" s="263" t="e">
        <f>'６　損益計算書'!G31</f>
        <v>#DIV/0!</v>
      </c>
      <c r="H14" s="242" t="s">
        <v>38</v>
      </c>
      <c r="I14" s="64"/>
      <c r="J14" s="67"/>
      <c r="K14" s="1" t="s">
        <v>309</v>
      </c>
      <c r="L14" s="1" t="s">
        <v>380</v>
      </c>
      <c r="M14" s="1" t="s">
        <v>362</v>
      </c>
      <c r="N14"/>
      <c r="O14"/>
      <c r="P14"/>
    </row>
    <row r="15" spans="1:16" ht="20.25" customHeight="1">
      <c r="A15" s="398"/>
      <c r="B15" s="374" t="s">
        <v>39</v>
      </c>
      <c r="C15" s="375"/>
      <c r="D15" s="375"/>
      <c r="E15" s="257"/>
      <c r="F15" s="259"/>
      <c r="G15" s="264" t="e">
        <f>'６　損益計算書'!F31/'６　損益計算書'!F9*100</f>
        <v>#DIV/0!</v>
      </c>
      <c r="H15" s="242" t="s">
        <v>65</v>
      </c>
      <c r="I15" s="64"/>
      <c r="J15" s="67"/>
      <c r="K15" s="284" t="s">
        <v>310</v>
      </c>
      <c r="L15" s="1" t="s">
        <v>381</v>
      </c>
      <c r="M15"/>
      <c r="N15"/>
      <c r="O15"/>
      <c r="P15"/>
    </row>
    <row r="16" spans="1:16" ht="20.25" customHeight="1">
      <c r="A16" s="398"/>
      <c r="B16" s="406" t="s">
        <v>271</v>
      </c>
      <c r="C16" s="407"/>
      <c r="D16" s="14" t="s">
        <v>1</v>
      </c>
      <c r="E16" s="257"/>
      <c r="F16" s="259"/>
      <c r="G16" s="263" t="e">
        <f>'６　損益計算書'!G9</f>
        <v>#DIV/0!</v>
      </c>
      <c r="H16" s="242" t="s">
        <v>38</v>
      </c>
      <c r="I16" s="64"/>
      <c r="J16" s="67"/>
      <c r="K16" s="1" t="s">
        <v>311</v>
      </c>
      <c r="L16" s="1" t="s">
        <v>382</v>
      </c>
      <c r="M16"/>
      <c r="N16"/>
      <c r="O16"/>
      <c r="P16"/>
    </row>
    <row r="17" spans="1:16" ht="20.25" customHeight="1">
      <c r="A17" s="398"/>
      <c r="B17" s="408"/>
      <c r="C17" s="409"/>
      <c r="D17" s="14" t="s">
        <v>72</v>
      </c>
      <c r="E17" s="257"/>
      <c r="F17" s="259"/>
      <c r="G17" s="263" t="e">
        <f>'６　損益計算書'!G5</f>
        <v>#DIV/0!</v>
      </c>
      <c r="H17" s="242" t="s">
        <v>38</v>
      </c>
      <c r="I17" s="64"/>
      <c r="J17" s="67"/>
      <c r="K17" s="1" t="s">
        <v>312</v>
      </c>
      <c r="L17" s="1" t="s">
        <v>383</v>
      </c>
      <c r="M17"/>
      <c r="N17"/>
      <c r="O17"/>
      <c r="P17"/>
    </row>
    <row r="18" spans="1:16" ht="20.25" customHeight="1">
      <c r="A18" s="398"/>
      <c r="B18" s="408"/>
      <c r="C18" s="409"/>
      <c r="D18" s="14" t="s">
        <v>130</v>
      </c>
      <c r="E18" s="257"/>
      <c r="F18" s="259"/>
      <c r="G18" s="263" t="e">
        <f>'５　当期生産費用'!H20</f>
        <v>#DIV/0!</v>
      </c>
      <c r="H18" s="242" t="s">
        <v>38</v>
      </c>
      <c r="I18" s="64"/>
      <c r="J18" s="67"/>
      <c r="K18" s="1" t="s">
        <v>313</v>
      </c>
      <c r="L18" s="1" t="s">
        <v>384</v>
      </c>
      <c r="M18"/>
      <c r="N18"/>
      <c r="O18"/>
      <c r="P18"/>
    </row>
    <row r="19" spans="1:16" ht="20.25" customHeight="1">
      <c r="A19" s="398"/>
      <c r="B19" s="408"/>
      <c r="C19" s="409"/>
      <c r="D19" s="14" t="s">
        <v>40</v>
      </c>
      <c r="E19" s="257"/>
      <c r="F19" s="259"/>
      <c r="G19" s="263" t="e">
        <f>'５　当期生産費用'!H5</f>
        <v>#DIV/0!</v>
      </c>
      <c r="H19" s="242" t="s">
        <v>38</v>
      </c>
      <c r="I19" s="64"/>
      <c r="J19" s="67"/>
      <c r="K19" s="1" t="s">
        <v>314</v>
      </c>
      <c r="L19" s="1" t="s">
        <v>385</v>
      </c>
      <c r="M19"/>
      <c r="N19"/>
      <c r="O19"/>
      <c r="P19"/>
    </row>
    <row r="20" spans="1:16" ht="20.25" customHeight="1">
      <c r="A20" s="398"/>
      <c r="B20" s="408"/>
      <c r="C20" s="409"/>
      <c r="D20" s="14" t="s">
        <v>30</v>
      </c>
      <c r="E20" s="257"/>
      <c r="F20" s="259"/>
      <c r="G20" s="263" t="e">
        <f>'５　当期生産費用'!H6</f>
        <v>#DIV/0!</v>
      </c>
      <c r="H20" s="242" t="s">
        <v>38</v>
      </c>
      <c r="I20" s="64"/>
      <c r="J20" s="67"/>
      <c r="K20" s="1" t="s">
        <v>315</v>
      </c>
      <c r="L20" s="1" t="s">
        <v>386</v>
      </c>
      <c r="M20"/>
      <c r="N20"/>
      <c r="O20"/>
      <c r="P20"/>
    </row>
    <row r="21" spans="1:16" ht="20.25" customHeight="1">
      <c r="A21" s="398"/>
      <c r="B21" s="408"/>
      <c r="C21" s="409"/>
      <c r="D21" s="14" t="s">
        <v>31</v>
      </c>
      <c r="E21" s="257"/>
      <c r="F21" s="259"/>
      <c r="G21" s="263" t="e">
        <f>'５　当期生産費用'!H9</f>
        <v>#DIV/0!</v>
      </c>
      <c r="H21" s="242" t="s">
        <v>38</v>
      </c>
      <c r="I21" s="64"/>
      <c r="J21" s="67"/>
      <c r="K21" s="1" t="s">
        <v>316</v>
      </c>
      <c r="L21" s="1" t="s">
        <v>387</v>
      </c>
      <c r="M21"/>
      <c r="N21"/>
      <c r="O21"/>
      <c r="P21"/>
    </row>
    <row r="22" spans="1:16" ht="20.25" customHeight="1">
      <c r="A22" s="405"/>
      <c r="B22" s="410"/>
      <c r="C22" s="411"/>
      <c r="D22" s="14" t="s">
        <v>32</v>
      </c>
      <c r="E22" s="257"/>
      <c r="F22" s="258"/>
      <c r="G22" s="263" t="e">
        <f>'５　当期生産費用'!H15</f>
        <v>#DIV/0!</v>
      </c>
      <c r="H22" s="242" t="s">
        <v>38</v>
      </c>
      <c r="I22" s="64"/>
      <c r="J22" s="67"/>
      <c r="K22" s="284" t="s">
        <v>317</v>
      </c>
      <c r="L22" s="1" t="s">
        <v>388</v>
      </c>
      <c r="N22"/>
      <c r="O22"/>
      <c r="P22"/>
    </row>
    <row r="23" spans="1:16" ht="20.25" customHeight="1">
      <c r="A23" s="397" t="s">
        <v>29</v>
      </c>
      <c r="B23" s="14" t="s">
        <v>261</v>
      </c>
      <c r="C23" s="15"/>
      <c r="D23" s="15"/>
      <c r="E23" s="257"/>
      <c r="F23" s="258"/>
      <c r="G23" s="263" t="e">
        <f>G11/G10*100</f>
        <v>#DIV/0!</v>
      </c>
      <c r="H23" s="242" t="s">
        <v>64</v>
      </c>
      <c r="I23" s="64"/>
      <c r="J23" s="67"/>
      <c r="K23" s="1" t="s">
        <v>318</v>
      </c>
      <c r="L23" s="1" t="s">
        <v>389</v>
      </c>
      <c r="N23"/>
      <c r="O23"/>
      <c r="P23"/>
    </row>
    <row r="24" spans="1:16" ht="20.25" customHeight="1">
      <c r="A24" s="398"/>
      <c r="B24" s="14" t="s">
        <v>262</v>
      </c>
      <c r="C24" s="15"/>
      <c r="D24" s="15"/>
      <c r="E24" s="257"/>
      <c r="F24" s="242"/>
      <c r="G24" s="264" t="e">
        <f>G23/365</f>
        <v>#DIV/0!</v>
      </c>
      <c r="H24" s="242" t="s">
        <v>64</v>
      </c>
      <c r="I24" s="64"/>
      <c r="J24" s="67"/>
      <c r="K24" s="1" t="s">
        <v>319</v>
      </c>
      <c r="L24" s="1" t="s">
        <v>390</v>
      </c>
      <c r="N24"/>
      <c r="O24"/>
      <c r="P24"/>
    </row>
    <row r="25" spans="1:16" ht="20.25" customHeight="1">
      <c r="A25" s="398"/>
      <c r="B25" s="254" t="s">
        <v>73</v>
      </c>
      <c r="C25" s="245"/>
      <c r="D25" s="245"/>
      <c r="E25" s="3"/>
      <c r="F25" s="241"/>
      <c r="G25" s="269"/>
      <c r="H25" s="248" t="s">
        <v>38</v>
      </c>
      <c r="I25" s="64"/>
      <c r="J25" s="67"/>
      <c r="K25" s="1" t="s">
        <v>320</v>
      </c>
      <c r="L25"/>
      <c r="N25"/>
      <c r="O25"/>
      <c r="P25"/>
    </row>
    <row r="26" spans="1:16" ht="20.25" customHeight="1">
      <c r="A26" s="398"/>
      <c r="B26" s="255"/>
      <c r="C26" s="244" t="s">
        <v>283</v>
      </c>
      <c r="D26" s="245"/>
      <c r="E26" s="3"/>
      <c r="F26" s="241"/>
      <c r="G26" s="250"/>
      <c r="H26" s="248" t="s">
        <v>38</v>
      </c>
      <c r="I26" s="64"/>
      <c r="J26" s="67"/>
      <c r="K26" s="1" t="s">
        <v>322</v>
      </c>
      <c r="L26"/>
      <c r="N26"/>
      <c r="O26"/>
      <c r="P26"/>
    </row>
    <row r="27" spans="1:16" ht="20.25" customHeight="1">
      <c r="A27" s="398"/>
      <c r="B27" s="256"/>
      <c r="C27" s="244" t="s">
        <v>94</v>
      </c>
      <c r="D27" s="245"/>
      <c r="E27" s="3"/>
      <c r="F27" s="241"/>
      <c r="G27" s="269"/>
      <c r="H27" s="248" t="s">
        <v>38</v>
      </c>
      <c r="I27" s="64"/>
      <c r="J27" s="67"/>
      <c r="K27" s="1" t="s">
        <v>323</v>
      </c>
      <c r="L27"/>
      <c r="N27"/>
      <c r="O27"/>
      <c r="P27"/>
    </row>
    <row r="28" spans="1:16" ht="20.25" customHeight="1">
      <c r="A28" s="398"/>
      <c r="B28" s="244" t="s">
        <v>95</v>
      </c>
      <c r="C28" s="245"/>
      <c r="D28" s="245"/>
      <c r="E28" s="3"/>
      <c r="F28" s="241"/>
      <c r="G28" s="265"/>
      <c r="H28" s="248" t="s">
        <v>80</v>
      </c>
      <c r="I28" s="64"/>
      <c r="J28" s="67"/>
      <c r="K28" s="1" t="s">
        <v>324</v>
      </c>
      <c r="L28"/>
      <c r="N28"/>
      <c r="O28"/>
      <c r="P28"/>
    </row>
    <row r="29" spans="1:16" ht="20.25" customHeight="1">
      <c r="A29" s="398"/>
      <c r="B29" s="244" t="s">
        <v>263</v>
      </c>
      <c r="C29" s="245"/>
      <c r="D29" s="245"/>
      <c r="E29" s="3"/>
      <c r="F29" s="241"/>
      <c r="G29" s="265"/>
      <c r="H29" s="248" t="s">
        <v>64</v>
      </c>
      <c r="I29" s="64"/>
      <c r="J29" s="67"/>
      <c r="K29" s="284" t="s">
        <v>325</v>
      </c>
      <c r="L29"/>
      <c r="N29"/>
      <c r="O29"/>
      <c r="P29"/>
    </row>
    <row r="30" spans="1:16" ht="20.25" customHeight="1">
      <c r="A30" s="398"/>
      <c r="B30" s="244" t="s">
        <v>74</v>
      </c>
      <c r="C30" s="245"/>
      <c r="D30" s="245"/>
      <c r="E30" s="3"/>
      <c r="F30" s="241"/>
      <c r="G30" s="268"/>
      <c r="H30" s="248" t="s">
        <v>65</v>
      </c>
      <c r="I30" s="64"/>
      <c r="J30" s="67"/>
      <c r="K30" s="1" t="s">
        <v>326</v>
      </c>
      <c r="L30"/>
      <c r="M30" s="1" t="s">
        <v>362</v>
      </c>
      <c r="N30"/>
      <c r="O30"/>
      <c r="P30"/>
    </row>
    <row r="31" spans="1:16" ht="20.25" customHeight="1">
      <c r="A31" s="398"/>
      <c r="B31" s="244" t="s">
        <v>75</v>
      </c>
      <c r="C31" s="245"/>
      <c r="D31" s="245"/>
      <c r="E31" s="3"/>
      <c r="F31" s="241"/>
      <c r="G31" s="268"/>
      <c r="H31" s="248" t="s">
        <v>65</v>
      </c>
      <c r="I31" s="64"/>
      <c r="J31" s="67"/>
      <c r="K31" s="1" t="s">
        <v>327</v>
      </c>
      <c r="L31"/>
      <c r="M31" s="1" t="s">
        <v>362</v>
      </c>
      <c r="N31"/>
      <c r="O31"/>
      <c r="P31"/>
    </row>
    <row r="32" spans="1:16" ht="20.25" customHeight="1">
      <c r="A32" s="398"/>
      <c r="B32" s="244" t="s">
        <v>284</v>
      </c>
      <c r="C32" s="245"/>
      <c r="D32" s="245"/>
      <c r="E32" s="3"/>
      <c r="F32" s="241"/>
      <c r="G32" s="266"/>
      <c r="H32" s="248" t="s">
        <v>65</v>
      </c>
      <c r="I32" s="64"/>
      <c r="J32" s="67"/>
      <c r="K32" s="1" t="s">
        <v>328</v>
      </c>
      <c r="L32"/>
      <c r="M32" s="1" t="s">
        <v>362</v>
      </c>
      <c r="N32"/>
      <c r="O32"/>
      <c r="P32"/>
    </row>
    <row r="33" spans="1:16" ht="20.25" customHeight="1">
      <c r="A33" s="398"/>
      <c r="B33" s="254" t="s">
        <v>285</v>
      </c>
      <c r="C33" s="261"/>
      <c r="D33" s="245"/>
      <c r="E33" s="3"/>
      <c r="F33" s="241"/>
      <c r="G33" s="266"/>
      <c r="H33" s="248" t="s">
        <v>65</v>
      </c>
      <c r="I33" s="64"/>
      <c r="J33" s="67"/>
      <c r="K33" s="284" t="s">
        <v>346</v>
      </c>
      <c r="L33"/>
      <c r="M33" s="1" t="s">
        <v>362</v>
      </c>
      <c r="N33"/>
      <c r="O33"/>
      <c r="P33"/>
    </row>
    <row r="34" spans="1:16" ht="20.25" customHeight="1">
      <c r="A34" s="398"/>
      <c r="B34" s="387" t="s">
        <v>41</v>
      </c>
      <c r="C34" s="388"/>
      <c r="D34" s="244" t="s">
        <v>286</v>
      </c>
      <c r="E34" s="3"/>
      <c r="F34" s="241"/>
      <c r="G34" s="249"/>
      <c r="H34" s="248"/>
      <c r="I34" s="64"/>
      <c r="J34" s="67"/>
      <c r="K34" s="1" t="s">
        <v>347</v>
      </c>
      <c r="L34"/>
      <c r="M34" t="s">
        <v>364</v>
      </c>
      <c r="N34"/>
      <c r="O34"/>
      <c r="P34"/>
    </row>
    <row r="35" spans="1:16" ht="20.25" customHeight="1">
      <c r="A35" s="398"/>
      <c r="B35" s="389"/>
      <c r="C35" s="390"/>
      <c r="D35" s="244" t="s">
        <v>287</v>
      </c>
      <c r="E35" s="3"/>
      <c r="F35" s="241"/>
      <c r="G35" s="249"/>
      <c r="H35" s="248"/>
      <c r="I35" s="64"/>
      <c r="J35" s="67"/>
      <c r="K35" s="1" t="s">
        <v>348</v>
      </c>
      <c r="L35"/>
      <c r="M35" t="s">
        <v>364</v>
      </c>
      <c r="N35"/>
      <c r="O35"/>
      <c r="P35"/>
    </row>
    <row r="36" spans="1:16" ht="20.25" customHeight="1">
      <c r="A36" s="398"/>
      <c r="B36" s="244" t="s">
        <v>264</v>
      </c>
      <c r="C36" s="245"/>
      <c r="D36" s="245"/>
      <c r="E36" s="3"/>
      <c r="F36" s="241"/>
      <c r="G36" s="266"/>
      <c r="H36" s="248" t="s">
        <v>65</v>
      </c>
      <c r="I36" s="64"/>
      <c r="J36" s="67"/>
      <c r="K36" s="284" t="s">
        <v>365</v>
      </c>
      <c r="M36" t="s">
        <v>362</v>
      </c>
      <c r="N36"/>
      <c r="O36"/>
      <c r="P36"/>
    </row>
    <row r="37" spans="1:16" ht="20.25" customHeight="1">
      <c r="A37" s="398"/>
      <c r="B37" s="244" t="s">
        <v>76</v>
      </c>
      <c r="C37" s="245"/>
      <c r="D37" s="245"/>
      <c r="E37" s="252"/>
      <c r="F37" s="252"/>
      <c r="G37" s="265"/>
      <c r="H37" s="251" t="s">
        <v>64</v>
      </c>
      <c r="I37" s="64"/>
      <c r="J37" s="68"/>
      <c r="K37" s="284" t="s">
        <v>366</v>
      </c>
      <c r="L37"/>
      <c r="M37"/>
      <c r="N37"/>
      <c r="O37"/>
      <c r="P37"/>
    </row>
    <row r="38" spans="1:16" ht="20.25" customHeight="1">
      <c r="A38" s="398"/>
      <c r="B38" s="244" t="s">
        <v>265</v>
      </c>
      <c r="C38" s="245"/>
      <c r="D38" s="245"/>
      <c r="E38" s="252"/>
      <c r="F38" s="252"/>
      <c r="G38" s="265"/>
      <c r="H38" s="251" t="s">
        <v>66</v>
      </c>
      <c r="I38" s="64"/>
      <c r="J38" s="68"/>
      <c r="K38" s="284" t="s">
        <v>367</v>
      </c>
      <c r="L38"/>
      <c r="M38"/>
      <c r="N38"/>
      <c r="O38"/>
      <c r="P38"/>
    </row>
    <row r="39" spans="1:16" ht="20.25" customHeight="1">
      <c r="A39" s="399" t="s">
        <v>5</v>
      </c>
      <c r="B39" s="244" t="s">
        <v>34</v>
      </c>
      <c r="C39" s="245"/>
      <c r="D39" s="245"/>
      <c r="E39" s="252"/>
      <c r="F39" s="252"/>
      <c r="G39" s="265"/>
      <c r="H39" s="251" t="s">
        <v>68</v>
      </c>
      <c r="I39" s="64"/>
      <c r="J39" s="68"/>
      <c r="K39" s="284" t="s">
        <v>368</v>
      </c>
      <c r="L39"/>
      <c r="M39"/>
      <c r="N39"/>
      <c r="O39"/>
      <c r="P39"/>
    </row>
    <row r="40" spans="1:16" ht="20.25" customHeight="1">
      <c r="A40" s="399"/>
      <c r="B40" s="372" t="s">
        <v>266</v>
      </c>
      <c r="C40" s="373"/>
      <c r="D40" s="373"/>
      <c r="E40" s="373"/>
      <c r="F40" s="373"/>
      <c r="G40" s="265" t="e">
        <f>+G39/G10*100</f>
        <v>#DIV/0!</v>
      </c>
      <c r="H40" s="251" t="s">
        <v>38</v>
      </c>
      <c r="I40" s="64"/>
      <c r="J40" s="68"/>
      <c r="K40" s="284" t="s">
        <v>369</v>
      </c>
      <c r="L40" t="s">
        <v>391</v>
      </c>
      <c r="N40"/>
      <c r="O40"/>
      <c r="P40"/>
    </row>
    <row r="41" spans="1:16" ht="20.25" customHeight="1" thickBot="1">
      <c r="A41" s="400"/>
      <c r="B41" s="385" t="s">
        <v>267</v>
      </c>
      <c r="C41" s="386"/>
      <c r="D41" s="386"/>
      <c r="E41" s="386"/>
      <c r="F41" s="386"/>
      <c r="G41" s="267"/>
      <c r="H41" s="274" t="s">
        <v>38</v>
      </c>
      <c r="I41" s="69"/>
      <c r="J41" s="70"/>
      <c r="K41" s="284" t="s">
        <v>370</v>
      </c>
      <c r="L41"/>
      <c r="M41"/>
      <c r="N41"/>
      <c r="O41"/>
      <c r="P41"/>
    </row>
    <row r="42" spans="1:13" ht="15" thickBot="1">
      <c r="A42" s="6"/>
      <c r="B42" s="7"/>
      <c r="C42" s="7"/>
      <c r="D42" s="7"/>
      <c r="K42" s="284"/>
      <c r="L42"/>
      <c r="M42"/>
    </row>
    <row r="43" spans="1:13" ht="20.25" customHeight="1">
      <c r="A43" s="402" t="s">
        <v>98</v>
      </c>
      <c r="B43" s="16" t="s">
        <v>79</v>
      </c>
      <c r="C43" s="17"/>
      <c r="D43" s="17"/>
      <c r="E43" s="18"/>
      <c r="F43" s="18"/>
      <c r="G43" s="19" t="e">
        <f>'６　損益計算書'!F30/'６　損益計算書'!F9*100</f>
        <v>#DIV/0!</v>
      </c>
      <c r="H43" s="71" t="s">
        <v>80</v>
      </c>
      <c r="I43" s="74"/>
      <c r="J43" s="75"/>
      <c r="K43" s="284" t="s">
        <v>371</v>
      </c>
      <c r="L43" s="246" t="s">
        <v>392</v>
      </c>
      <c r="M43" s="1" t="s">
        <v>362</v>
      </c>
    </row>
    <row r="44" spans="1:12" ht="20.25" customHeight="1">
      <c r="A44" s="403"/>
      <c r="B44" s="14" t="s">
        <v>268</v>
      </c>
      <c r="C44" s="15"/>
      <c r="D44" s="15"/>
      <c r="E44" s="36"/>
      <c r="F44" s="36"/>
      <c r="G44" s="37" t="e">
        <f>(G4+G5)/G10*100</f>
        <v>#DIV/0!</v>
      </c>
      <c r="H44" s="36" t="s">
        <v>67</v>
      </c>
      <c r="I44" s="76"/>
      <c r="J44" s="68"/>
      <c r="K44" s="284" t="s">
        <v>372</v>
      </c>
      <c r="L44" s="1" t="s">
        <v>393</v>
      </c>
    </row>
    <row r="45" spans="1:12" ht="20.25" customHeight="1">
      <c r="A45" s="403"/>
      <c r="B45" s="14" t="s">
        <v>81</v>
      </c>
      <c r="C45" s="15"/>
      <c r="D45" s="15"/>
      <c r="E45" s="36"/>
      <c r="F45" s="36"/>
      <c r="G45" s="38" t="e">
        <f>'６　損益計算書'!F31/'３　経営実績'!G8</f>
        <v>#DIV/0!</v>
      </c>
      <c r="H45" s="72" t="s">
        <v>3</v>
      </c>
      <c r="I45" s="76"/>
      <c r="J45" s="68"/>
      <c r="K45" s="284" t="s">
        <v>373</v>
      </c>
      <c r="L45" s="1" t="s">
        <v>394</v>
      </c>
    </row>
    <row r="46" spans="1:12" ht="20.25" customHeight="1">
      <c r="A46" s="403"/>
      <c r="B46" s="14" t="s">
        <v>82</v>
      </c>
      <c r="C46" s="15"/>
      <c r="D46" s="15"/>
      <c r="E46" s="36"/>
      <c r="F46" s="36"/>
      <c r="G46" s="39">
        <f>'６　損益計算書'!F30+'６　損益計算書'!F17+'５　当期生産費用'!G9</f>
        <v>0</v>
      </c>
      <c r="H46" s="72" t="s">
        <v>3</v>
      </c>
      <c r="I46" s="76"/>
      <c r="J46" s="68"/>
      <c r="K46" s="284" t="s">
        <v>374</v>
      </c>
      <c r="L46" s="246" t="s">
        <v>395</v>
      </c>
    </row>
    <row r="47" spans="1:12" ht="20.25" customHeight="1">
      <c r="A47" s="403"/>
      <c r="B47" s="14" t="s">
        <v>83</v>
      </c>
      <c r="C47" s="15"/>
      <c r="D47" s="15"/>
      <c r="E47" s="36"/>
      <c r="F47" s="36"/>
      <c r="G47" s="38" t="e">
        <f>G46/(G8+G9)</f>
        <v>#DIV/0!</v>
      </c>
      <c r="H47" s="72" t="s">
        <v>3</v>
      </c>
      <c r="I47" s="76"/>
      <c r="J47" s="68"/>
      <c r="K47" s="293" t="s">
        <v>375</v>
      </c>
      <c r="L47" s="1" t="s">
        <v>396</v>
      </c>
    </row>
    <row r="48" spans="1:12" ht="20.25" customHeight="1">
      <c r="A48" s="403"/>
      <c r="B48" s="14" t="s">
        <v>84</v>
      </c>
      <c r="C48" s="15"/>
      <c r="D48" s="15"/>
      <c r="E48" s="36"/>
      <c r="F48" s="36"/>
      <c r="G48" s="38" t="e">
        <f>G46/G8</f>
        <v>#DIV/0!</v>
      </c>
      <c r="H48" s="72" t="s">
        <v>3</v>
      </c>
      <c r="I48" s="76"/>
      <c r="J48" s="68"/>
      <c r="K48" s="1" t="s">
        <v>376</v>
      </c>
      <c r="L48" s="1" t="s">
        <v>397</v>
      </c>
    </row>
    <row r="49" spans="1:12" ht="20.25" customHeight="1" thickBot="1">
      <c r="A49" s="404"/>
      <c r="B49" s="40" t="s">
        <v>85</v>
      </c>
      <c r="C49" s="41"/>
      <c r="D49" s="41"/>
      <c r="E49" s="42"/>
      <c r="F49" s="42"/>
      <c r="G49" s="43" t="e">
        <f>G46/(G4+G5)</f>
        <v>#DIV/0!</v>
      </c>
      <c r="H49" s="73" t="s">
        <v>3</v>
      </c>
      <c r="I49" s="77"/>
      <c r="J49" s="70"/>
      <c r="K49" s="284" t="s">
        <v>377</v>
      </c>
      <c r="L49" s="1" t="s">
        <v>398</v>
      </c>
    </row>
    <row r="50" spans="1:9" ht="14.25">
      <c r="A50" s="401" t="s">
        <v>218</v>
      </c>
      <c r="B50" s="401"/>
      <c r="C50" s="401"/>
      <c r="D50" s="401"/>
      <c r="E50" s="401"/>
      <c r="F50" s="401"/>
      <c r="G50" s="401"/>
      <c r="H50" s="401"/>
      <c r="I50" s="401"/>
    </row>
    <row r="51" spans="1:4" ht="14.25">
      <c r="A51" s="6"/>
      <c r="B51" s="7"/>
      <c r="C51" s="7"/>
      <c r="D51" s="7"/>
    </row>
    <row r="52" spans="1:11" ht="14.25">
      <c r="A52" s="246" t="s">
        <v>276</v>
      </c>
      <c r="B52" s="7"/>
      <c r="C52" s="7"/>
      <c r="D52" s="7"/>
      <c r="K52" s="294" t="s">
        <v>414</v>
      </c>
    </row>
    <row r="53" spans="1:11" ht="14.25">
      <c r="A53" s="246" t="s">
        <v>277</v>
      </c>
      <c r="B53" s="7"/>
      <c r="C53" s="7"/>
      <c r="D53" s="7"/>
      <c r="K53" s="294" t="s">
        <v>415</v>
      </c>
    </row>
    <row r="54" spans="1:11" ht="14.25">
      <c r="A54" s="101" t="s">
        <v>278</v>
      </c>
      <c r="B54" s="7"/>
      <c r="C54" s="7"/>
      <c r="D54" s="7"/>
      <c r="K54" s="294" t="s">
        <v>416</v>
      </c>
    </row>
    <row r="55" spans="1:11" ht="14.25">
      <c r="A55" s="101" t="s">
        <v>279</v>
      </c>
      <c r="B55" s="7"/>
      <c r="C55" s="7"/>
      <c r="D55" s="7"/>
      <c r="K55" s="1" t="s">
        <v>417</v>
      </c>
    </row>
    <row r="56" spans="1:11" ht="14.25">
      <c r="A56" s="101" t="s">
        <v>280</v>
      </c>
      <c r="B56" s="7"/>
      <c r="C56" s="7"/>
      <c r="D56" s="7"/>
      <c r="K56" s="1" t="s">
        <v>418</v>
      </c>
    </row>
    <row r="57" spans="1:4" ht="14.25">
      <c r="A57" s="101" t="s">
        <v>281</v>
      </c>
      <c r="B57" s="7"/>
      <c r="C57" s="7"/>
      <c r="D57" s="7"/>
    </row>
    <row r="58" spans="1:4" ht="14.25">
      <c r="A58" s="101" t="s">
        <v>282</v>
      </c>
      <c r="B58" s="7"/>
      <c r="C58" s="7"/>
      <c r="D58" s="7"/>
    </row>
    <row r="59" spans="1:4" ht="14.25">
      <c r="A59" s="6"/>
      <c r="B59" s="7"/>
      <c r="C59" s="7"/>
      <c r="D59" s="7"/>
    </row>
    <row r="60" spans="1:4" ht="14.25">
      <c r="A60" s="6"/>
      <c r="B60" s="7"/>
      <c r="C60" s="7"/>
      <c r="D60" s="7"/>
    </row>
    <row r="61" spans="1:4" ht="14.25">
      <c r="A61" s="6"/>
      <c r="B61" s="7"/>
      <c r="C61" s="7"/>
      <c r="D61" s="7"/>
    </row>
    <row r="62" spans="1:4" ht="14.25">
      <c r="A62" s="6"/>
      <c r="B62" s="7"/>
      <c r="C62" s="7"/>
      <c r="D62" s="7"/>
    </row>
    <row r="63" spans="1:4" ht="14.25">
      <c r="A63" s="6"/>
      <c r="B63" s="7"/>
      <c r="C63" s="7"/>
      <c r="D63" s="7"/>
    </row>
    <row r="64" spans="1:4" ht="14.25">
      <c r="A64" s="6"/>
      <c r="B64" s="7"/>
      <c r="C64" s="7"/>
      <c r="D64" s="7"/>
    </row>
    <row r="65" spans="1:4" ht="14.25">
      <c r="A65" s="6"/>
      <c r="B65" s="7"/>
      <c r="C65" s="7"/>
      <c r="D65" s="7"/>
    </row>
    <row r="66" spans="1:4" ht="14.25">
      <c r="A66" s="6"/>
      <c r="B66" s="7"/>
      <c r="C66" s="7"/>
      <c r="D66" s="7"/>
    </row>
    <row r="67" spans="1:4" ht="14.25">
      <c r="A67" s="6"/>
      <c r="B67" s="7"/>
      <c r="C67" s="7"/>
      <c r="D67" s="7"/>
    </row>
    <row r="68" spans="1:4" ht="14.25">
      <c r="A68" s="6"/>
      <c r="B68" s="7"/>
      <c r="C68" s="7"/>
      <c r="D68" s="7"/>
    </row>
    <row r="69" spans="1:4" ht="14.25">
      <c r="A69" s="6"/>
      <c r="B69" s="7"/>
      <c r="C69" s="7"/>
      <c r="D69" s="7"/>
    </row>
    <row r="70" spans="2:4" ht="14.25">
      <c r="B70" s="7"/>
      <c r="C70" s="7"/>
      <c r="D70" s="7"/>
    </row>
    <row r="71" spans="2:4" ht="14.25">
      <c r="B71" s="7"/>
      <c r="C71" s="7"/>
      <c r="D71" s="7"/>
    </row>
    <row r="72" spans="2:4" ht="14.25">
      <c r="B72" s="7"/>
      <c r="C72" s="7"/>
      <c r="D72" s="7"/>
    </row>
    <row r="73" spans="2:4" ht="14.25">
      <c r="B73" s="7"/>
      <c r="C73" s="7"/>
      <c r="D73" s="7"/>
    </row>
    <row r="74" spans="2:4" ht="14.25">
      <c r="B74" s="7"/>
      <c r="C74" s="7"/>
      <c r="D74" s="7"/>
    </row>
    <row r="75" spans="2:4" ht="14.25">
      <c r="B75" s="7"/>
      <c r="C75" s="7"/>
      <c r="D75" s="7"/>
    </row>
    <row r="76" spans="2:4" ht="14.25">
      <c r="B76" s="7"/>
      <c r="C76" s="7"/>
      <c r="D76" s="7"/>
    </row>
    <row r="77" spans="2:4" ht="14.25">
      <c r="B77" s="7"/>
      <c r="C77" s="7"/>
      <c r="D77" s="7"/>
    </row>
    <row r="78" spans="2:4" ht="14.25">
      <c r="B78" s="7"/>
      <c r="C78" s="7"/>
      <c r="D78" s="7"/>
    </row>
    <row r="79" spans="2:4" ht="14.25">
      <c r="B79" s="7"/>
      <c r="C79" s="7"/>
      <c r="D79" s="7"/>
    </row>
    <row r="80" spans="2:4" ht="14.25">
      <c r="B80" s="7"/>
      <c r="C80" s="7"/>
      <c r="D80" s="7"/>
    </row>
    <row r="81" spans="2:4" ht="14.25">
      <c r="B81" s="7"/>
      <c r="C81" s="7"/>
      <c r="D81" s="7"/>
    </row>
    <row r="82" spans="2:4" ht="14.25">
      <c r="B82" s="7"/>
      <c r="C82" s="7"/>
      <c r="D82" s="7"/>
    </row>
    <row r="83" spans="2:4" ht="14.25">
      <c r="B83" s="7"/>
      <c r="C83" s="7"/>
      <c r="D83" s="7"/>
    </row>
    <row r="84" spans="2:4" ht="14.25">
      <c r="B84" s="7"/>
      <c r="C84" s="7"/>
      <c r="D84" s="7"/>
    </row>
    <row r="85" spans="2:4" ht="14.25">
      <c r="B85" s="7"/>
      <c r="C85" s="7"/>
      <c r="D85" s="7"/>
    </row>
    <row r="86" spans="2:4" ht="14.25">
      <c r="B86" s="7"/>
      <c r="C86" s="7"/>
      <c r="D86" s="7"/>
    </row>
    <row r="87" spans="2:4" ht="14.25">
      <c r="B87" s="7"/>
      <c r="C87" s="7"/>
      <c r="D87" s="7"/>
    </row>
    <row r="88" spans="2:4" ht="14.25">
      <c r="B88" s="7"/>
      <c r="C88" s="7"/>
      <c r="D88" s="7"/>
    </row>
    <row r="89" spans="2:4" ht="14.25">
      <c r="B89" s="7"/>
      <c r="C89" s="7"/>
      <c r="D89" s="7"/>
    </row>
    <row r="90" spans="2:4" ht="14.25">
      <c r="B90" s="7"/>
      <c r="C90" s="7"/>
      <c r="D90" s="7"/>
    </row>
    <row r="91" spans="2:4" ht="14.25">
      <c r="B91" s="7"/>
      <c r="C91" s="7"/>
      <c r="D91" s="7"/>
    </row>
    <row r="92" spans="2:4" ht="14.25">
      <c r="B92" s="7"/>
      <c r="C92" s="7"/>
      <c r="D92" s="7"/>
    </row>
    <row r="93" spans="2:4" ht="14.25">
      <c r="B93" s="7"/>
      <c r="C93" s="7"/>
      <c r="D93" s="7"/>
    </row>
    <row r="94" spans="2:4" ht="14.25">
      <c r="B94" s="7"/>
      <c r="C94" s="7"/>
      <c r="D94" s="7"/>
    </row>
    <row r="95" spans="2:4" ht="14.25">
      <c r="B95" s="7"/>
      <c r="C95" s="7"/>
      <c r="D95" s="7"/>
    </row>
    <row r="96" spans="2:4" ht="14.25">
      <c r="B96" s="7"/>
      <c r="C96" s="7"/>
      <c r="D96" s="7"/>
    </row>
    <row r="97" spans="2:4" ht="14.25">
      <c r="B97" s="7"/>
      <c r="C97" s="7"/>
      <c r="D97" s="7"/>
    </row>
    <row r="98" spans="2:4" ht="14.25">
      <c r="B98" s="7"/>
      <c r="C98" s="7"/>
      <c r="D98" s="7"/>
    </row>
    <row r="99" spans="2:4" ht="14.25">
      <c r="B99" s="7"/>
      <c r="C99" s="7"/>
      <c r="D99" s="7"/>
    </row>
    <row r="100" spans="2:4" ht="14.25">
      <c r="B100" s="7"/>
      <c r="C100" s="7"/>
      <c r="D100" s="7"/>
    </row>
    <row r="101" spans="2:4" ht="14.25">
      <c r="B101" s="7"/>
      <c r="C101" s="7"/>
      <c r="D101" s="7"/>
    </row>
    <row r="102" spans="2:4" ht="14.25">
      <c r="B102" s="7"/>
      <c r="C102" s="7"/>
      <c r="D102" s="7"/>
    </row>
    <row r="103" spans="2:4" ht="14.25">
      <c r="B103" s="7"/>
      <c r="C103" s="7"/>
      <c r="D103" s="7"/>
    </row>
    <row r="104" spans="2:4" ht="14.25">
      <c r="B104" s="7"/>
      <c r="C104" s="7"/>
      <c r="D104" s="7"/>
    </row>
    <row r="105" spans="2:4" ht="14.25">
      <c r="B105" s="7"/>
      <c r="C105" s="7"/>
      <c r="D105" s="7"/>
    </row>
    <row r="106" spans="2:4" ht="14.25">
      <c r="B106" s="7"/>
      <c r="C106" s="7"/>
      <c r="D106" s="7"/>
    </row>
    <row r="107" spans="2:4" ht="14.25">
      <c r="B107" s="7"/>
      <c r="C107" s="7"/>
      <c r="D107" s="7"/>
    </row>
    <row r="108" spans="2:4" ht="14.25">
      <c r="B108" s="7"/>
      <c r="C108" s="7"/>
      <c r="D108" s="7"/>
    </row>
    <row r="109" spans="2:4" ht="14.25">
      <c r="B109" s="7"/>
      <c r="C109" s="7"/>
      <c r="D109" s="7"/>
    </row>
    <row r="110" spans="2:4" ht="14.25">
      <c r="B110" s="7"/>
      <c r="C110" s="7"/>
      <c r="D110" s="7"/>
    </row>
    <row r="111" spans="2:4" ht="14.25">
      <c r="B111" s="7"/>
      <c r="C111" s="7"/>
      <c r="D111" s="7"/>
    </row>
    <row r="112" spans="2:4" ht="14.25">
      <c r="B112" s="7"/>
      <c r="C112" s="7"/>
      <c r="D112" s="7"/>
    </row>
    <row r="113" spans="2:4" ht="14.25">
      <c r="B113" s="7"/>
      <c r="C113" s="7"/>
      <c r="D113" s="7"/>
    </row>
    <row r="114" spans="2:4" ht="14.25">
      <c r="B114" s="7"/>
      <c r="C114" s="7"/>
      <c r="D114" s="7"/>
    </row>
    <row r="115" spans="2:4" ht="14.25">
      <c r="B115" s="7"/>
      <c r="C115" s="7"/>
      <c r="D115" s="7"/>
    </row>
    <row r="116" spans="2:4" ht="14.25">
      <c r="B116" s="7"/>
      <c r="C116" s="7"/>
      <c r="D116" s="7"/>
    </row>
    <row r="117" spans="2:4" ht="14.25">
      <c r="B117" s="7"/>
      <c r="C117" s="7"/>
      <c r="D117" s="7"/>
    </row>
    <row r="118" spans="2:4" ht="14.25">
      <c r="B118" s="7"/>
      <c r="C118" s="7"/>
      <c r="D118" s="7"/>
    </row>
    <row r="119" spans="2:4" ht="14.25">
      <c r="B119" s="7"/>
      <c r="C119" s="7"/>
      <c r="D119" s="7"/>
    </row>
    <row r="120" spans="2:4" ht="14.25">
      <c r="B120" s="7"/>
      <c r="C120" s="7"/>
      <c r="D120" s="7"/>
    </row>
    <row r="121" spans="2:4" ht="14.25">
      <c r="B121" s="7"/>
      <c r="C121" s="7"/>
      <c r="D121" s="7"/>
    </row>
    <row r="122" spans="2:4" ht="14.25">
      <c r="B122" s="7"/>
      <c r="C122" s="7"/>
      <c r="D122" s="7"/>
    </row>
    <row r="123" spans="2:4" ht="14.25">
      <c r="B123" s="7"/>
      <c r="C123" s="7"/>
      <c r="D123" s="7"/>
    </row>
    <row r="124" spans="2:4" ht="14.25">
      <c r="B124" s="7"/>
      <c r="C124" s="7"/>
      <c r="D124" s="7"/>
    </row>
    <row r="125" spans="2:4" ht="14.25">
      <c r="B125" s="7"/>
      <c r="C125" s="7"/>
      <c r="D125" s="7"/>
    </row>
    <row r="126" spans="2:4" ht="14.25">
      <c r="B126" s="7"/>
      <c r="C126" s="7"/>
      <c r="D126" s="7"/>
    </row>
    <row r="127" spans="2:4" ht="14.25">
      <c r="B127" s="7"/>
      <c r="C127" s="7"/>
      <c r="D127" s="7"/>
    </row>
    <row r="128" spans="2:4" ht="14.25">
      <c r="B128" s="7"/>
      <c r="C128" s="7"/>
      <c r="D128" s="7"/>
    </row>
    <row r="129" spans="2:4" ht="14.25">
      <c r="B129" s="7"/>
      <c r="C129" s="7"/>
      <c r="D129" s="7"/>
    </row>
    <row r="130" spans="2:4" ht="14.25">
      <c r="B130" s="7"/>
      <c r="C130" s="7"/>
      <c r="D130" s="7"/>
    </row>
    <row r="131" spans="2:4" ht="14.25">
      <c r="B131" s="7"/>
      <c r="C131" s="7"/>
      <c r="D131" s="7"/>
    </row>
    <row r="132" spans="2:4" ht="14.25">
      <c r="B132" s="7"/>
      <c r="C132" s="7"/>
      <c r="D132" s="7"/>
    </row>
    <row r="133" spans="2:4" ht="14.25">
      <c r="B133" s="7"/>
      <c r="C133" s="7"/>
      <c r="D133" s="7"/>
    </row>
    <row r="134" spans="2:4" ht="14.25">
      <c r="B134" s="7"/>
      <c r="C134" s="7"/>
      <c r="D134" s="7"/>
    </row>
    <row r="135" spans="2:4" ht="14.25">
      <c r="B135" s="7"/>
      <c r="C135" s="7"/>
      <c r="D135" s="7"/>
    </row>
    <row r="136" spans="2:4" ht="14.25">
      <c r="B136" s="7"/>
      <c r="C136" s="7"/>
      <c r="D136" s="7"/>
    </row>
    <row r="137" spans="2:4" ht="14.25">
      <c r="B137" s="7"/>
      <c r="C137" s="7"/>
      <c r="D137" s="7"/>
    </row>
    <row r="138" spans="2:4" ht="14.25">
      <c r="B138" s="7"/>
      <c r="C138" s="7"/>
      <c r="D138" s="7"/>
    </row>
    <row r="139" spans="2:4" ht="14.25">
      <c r="B139" s="7"/>
      <c r="C139" s="7"/>
      <c r="D139" s="7"/>
    </row>
    <row r="140" spans="2:4" ht="14.25">
      <c r="B140" s="7"/>
      <c r="C140" s="7"/>
      <c r="D140" s="7"/>
    </row>
    <row r="141" spans="2:4" ht="14.25">
      <c r="B141" s="7"/>
      <c r="C141" s="7"/>
      <c r="D141" s="7"/>
    </row>
    <row r="142" spans="2:4" ht="14.25">
      <c r="B142" s="7"/>
      <c r="C142" s="7"/>
      <c r="D142" s="7"/>
    </row>
    <row r="143" spans="2:4" ht="14.25">
      <c r="B143" s="7"/>
      <c r="C143" s="7"/>
      <c r="D143" s="7"/>
    </row>
    <row r="144" spans="2:4" ht="14.25">
      <c r="B144" s="7"/>
      <c r="C144" s="7"/>
      <c r="D144" s="7"/>
    </row>
    <row r="145" spans="2:4" ht="14.25">
      <c r="B145" s="7"/>
      <c r="C145" s="7"/>
      <c r="D145" s="7"/>
    </row>
    <row r="146" spans="2:4" ht="14.25">
      <c r="B146" s="7"/>
      <c r="C146" s="7"/>
      <c r="D146" s="7"/>
    </row>
    <row r="147" spans="2:4" ht="14.25">
      <c r="B147" s="7"/>
      <c r="C147" s="7"/>
      <c r="D147" s="7"/>
    </row>
    <row r="148" spans="2:4" ht="14.25">
      <c r="B148" s="7"/>
      <c r="C148" s="7"/>
      <c r="D148" s="7"/>
    </row>
    <row r="149" spans="2:4" ht="14.25">
      <c r="B149" s="7"/>
      <c r="C149" s="7"/>
      <c r="D149" s="7"/>
    </row>
    <row r="150" spans="2:4" ht="14.25">
      <c r="B150" s="7"/>
      <c r="C150" s="7"/>
      <c r="D150" s="7"/>
    </row>
    <row r="151" spans="2:4" ht="14.25">
      <c r="B151" s="7"/>
      <c r="C151" s="7"/>
      <c r="D151" s="7"/>
    </row>
    <row r="152" spans="2:4" ht="14.25">
      <c r="B152" s="7"/>
      <c r="C152" s="7"/>
      <c r="D152" s="7"/>
    </row>
    <row r="153" spans="2:4" ht="14.25">
      <c r="B153" s="7"/>
      <c r="C153" s="7"/>
      <c r="D153" s="7"/>
    </row>
    <row r="154" spans="2:4" ht="14.25">
      <c r="B154" s="7"/>
      <c r="C154" s="7"/>
      <c r="D154" s="7"/>
    </row>
    <row r="155" spans="2:4" ht="14.25">
      <c r="B155" s="7"/>
      <c r="C155" s="7"/>
      <c r="D155" s="7"/>
    </row>
    <row r="156" spans="2:4" ht="14.25">
      <c r="B156" s="7"/>
      <c r="C156" s="7"/>
      <c r="D156" s="7"/>
    </row>
    <row r="157" spans="2:4" ht="14.25">
      <c r="B157" s="7"/>
      <c r="C157" s="7"/>
      <c r="D157" s="7"/>
    </row>
    <row r="158" spans="2:4" ht="14.25">
      <c r="B158" s="7"/>
      <c r="C158" s="7"/>
      <c r="D158" s="7"/>
    </row>
    <row r="159" spans="2:4" ht="14.25">
      <c r="B159" s="7"/>
      <c r="C159" s="7"/>
      <c r="D159" s="7"/>
    </row>
    <row r="160" spans="2:4" ht="14.25">
      <c r="B160" s="7"/>
      <c r="C160" s="7"/>
      <c r="D160" s="7"/>
    </row>
    <row r="161" spans="2:4" ht="14.25">
      <c r="B161" s="7"/>
      <c r="C161" s="7"/>
      <c r="D161" s="7"/>
    </row>
    <row r="162" spans="2:4" ht="14.25">
      <c r="B162" s="7"/>
      <c r="C162" s="7"/>
      <c r="D162" s="7"/>
    </row>
    <row r="163" spans="2:4" ht="14.25">
      <c r="B163" s="7"/>
      <c r="C163" s="7"/>
      <c r="D163" s="7"/>
    </row>
    <row r="164" spans="2:4" ht="14.25">
      <c r="B164" s="7"/>
      <c r="C164" s="7"/>
      <c r="D164" s="7"/>
    </row>
    <row r="165" spans="2:4" ht="14.25">
      <c r="B165" s="7"/>
      <c r="C165" s="7"/>
      <c r="D165" s="7"/>
    </row>
    <row r="166" spans="2:4" ht="14.25">
      <c r="B166" s="7"/>
      <c r="C166" s="7"/>
      <c r="D166" s="7"/>
    </row>
    <row r="167" spans="2:4" ht="14.25">
      <c r="B167" s="7"/>
      <c r="C167" s="7"/>
      <c r="D167" s="7"/>
    </row>
    <row r="168" spans="2:4" ht="14.25">
      <c r="B168" s="7"/>
      <c r="C168" s="7"/>
      <c r="D168" s="7"/>
    </row>
    <row r="169" spans="2:4" ht="14.25">
      <c r="B169" s="7"/>
      <c r="C169" s="7"/>
      <c r="D169" s="7"/>
    </row>
    <row r="170" spans="2:4" ht="14.25">
      <c r="B170" s="7"/>
      <c r="C170" s="7"/>
      <c r="D170" s="7"/>
    </row>
    <row r="171" spans="2:4" ht="14.25">
      <c r="B171" s="7"/>
      <c r="C171" s="7"/>
      <c r="D171" s="7"/>
    </row>
    <row r="172" spans="2:4" ht="14.25">
      <c r="B172" s="7"/>
      <c r="C172" s="7"/>
      <c r="D172" s="7"/>
    </row>
    <row r="173" spans="2:4" ht="14.25">
      <c r="B173" s="7"/>
      <c r="C173" s="7"/>
      <c r="D173" s="7"/>
    </row>
    <row r="174" spans="2:4" ht="14.25">
      <c r="B174" s="7"/>
      <c r="C174" s="7"/>
      <c r="D174" s="7"/>
    </row>
    <row r="175" spans="2:4" ht="14.25">
      <c r="B175" s="7"/>
      <c r="C175" s="7"/>
      <c r="D175" s="7"/>
    </row>
    <row r="176" spans="2:4" ht="14.25">
      <c r="B176" s="7"/>
      <c r="C176" s="7"/>
      <c r="D176" s="7"/>
    </row>
    <row r="177" spans="2:4" ht="14.25">
      <c r="B177" s="7"/>
      <c r="C177" s="7"/>
      <c r="D177" s="7"/>
    </row>
    <row r="178" spans="2:4" ht="14.25">
      <c r="B178" s="7"/>
      <c r="C178" s="7"/>
      <c r="D178" s="7"/>
    </row>
    <row r="179" spans="2:4" ht="14.25">
      <c r="B179" s="7"/>
      <c r="C179" s="7"/>
      <c r="D179" s="7"/>
    </row>
    <row r="180" spans="2:4" ht="14.25">
      <c r="B180" s="7"/>
      <c r="C180" s="7"/>
      <c r="D180" s="7"/>
    </row>
    <row r="181" spans="2:4" ht="14.25">
      <c r="B181" s="7"/>
      <c r="C181" s="7"/>
      <c r="D181" s="7"/>
    </row>
    <row r="182" spans="2:4" ht="14.25">
      <c r="B182" s="7"/>
      <c r="C182" s="7"/>
      <c r="D182" s="7"/>
    </row>
    <row r="183" spans="2:4" ht="14.25">
      <c r="B183" s="7"/>
      <c r="C183" s="7"/>
      <c r="D183" s="7"/>
    </row>
    <row r="184" spans="2:4" ht="14.25">
      <c r="B184" s="7"/>
      <c r="C184" s="7"/>
      <c r="D184" s="7"/>
    </row>
    <row r="185" spans="2:4" ht="14.25">
      <c r="B185" s="7"/>
      <c r="C185" s="7"/>
      <c r="D185" s="7"/>
    </row>
    <row r="186" spans="2:4" ht="14.25">
      <c r="B186" s="7"/>
      <c r="C186" s="7"/>
      <c r="D186" s="7"/>
    </row>
    <row r="187" spans="2:4" ht="14.25">
      <c r="B187" s="7"/>
      <c r="C187" s="7"/>
      <c r="D187" s="7"/>
    </row>
    <row r="188" spans="2:4" ht="14.25">
      <c r="B188" s="7"/>
      <c r="C188" s="7"/>
      <c r="D188" s="7"/>
    </row>
    <row r="189" spans="2:4" ht="14.25">
      <c r="B189" s="7"/>
      <c r="C189" s="7"/>
      <c r="D189" s="7"/>
    </row>
    <row r="190" spans="2:4" ht="14.25">
      <c r="B190" s="7"/>
      <c r="C190" s="7"/>
      <c r="D190" s="7"/>
    </row>
    <row r="191" spans="2:4" ht="14.25">
      <c r="B191" s="7"/>
      <c r="C191" s="7"/>
      <c r="D191" s="7"/>
    </row>
    <row r="192" spans="2:4" ht="14.25">
      <c r="B192" s="7"/>
      <c r="C192" s="7"/>
      <c r="D192" s="7"/>
    </row>
    <row r="193" spans="2:4" ht="14.25">
      <c r="B193" s="7"/>
      <c r="C193" s="7"/>
      <c r="D193" s="7"/>
    </row>
    <row r="194" spans="2:4" ht="14.25">
      <c r="B194" s="7"/>
      <c r="C194" s="7"/>
      <c r="D194" s="7"/>
    </row>
    <row r="195" spans="2:4" ht="14.25">
      <c r="B195" s="7"/>
      <c r="C195" s="7"/>
      <c r="D195" s="7"/>
    </row>
    <row r="196" spans="2:4" ht="14.25">
      <c r="B196" s="7"/>
      <c r="C196" s="7"/>
      <c r="D196" s="7"/>
    </row>
    <row r="197" spans="2:4" ht="14.25">
      <c r="B197" s="7"/>
      <c r="C197" s="7"/>
      <c r="D197" s="7"/>
    </row>
    <row r="198" spans="2:4" ht="14.25">
      <c r="B198" s="7"/>
      <c r="C198" s="7"/>
      <c r="D198" s="7"/>
    </row>
    <row r="199" spans="2:4" ht="14.25">
      <c r="B199" s="7"/>
      <c r="C199" s="7"/>
      <c r="D199" s="7"/>
    </row>
    <row r="200" spans="2:4" ht="14.25">
      <c r="B200" s="7"/>
      <c r="C200" s="7"/>
      <c r="D200" s="7"/>
    </row>
    <row r="201" spans="2:4" ht="14.25">
      <c r="B201" s="7"/>
      <c r="C201" s="7"/>
      <c r="D201" s="7"/>
    </row>
    <row r="202" spans="2:4" ht="14.25">
      <c r="B202" s="7"/>
      <c r="C202" s="7"/>
      <c r="D202" s="7"/>
    </row>
    <row r="203" spans="2:4" ht="14.25">
      <c r="B203" s="7"/>
      <c r="C203" s="7"/>
      <c r="D203" s="7"/>
    </row>
    <row r="204" spans="2:4" ht="14.25">
      <c r="B204" s="7"/>
      <c r="C204" s="7"/>
      <c r="D204" s="7"/>
    </row>
    <row r="205" spans="2:4" ht="14.25">
      <c r="B205" s="7"/>
      <c r="C205" s="7"/>
      <c r="D205" s="7"/>
    </row>
    <row r="206" spans="2:4" ht="14.25">
      <c r="B206" s="7"/>
      <c r="C206" s="7"/>
      <c r="D206" s="7"/>
    </row>
    <row r="207" spans="2:4" ht="14.25">
      <c r="B207" s="7"/>
      <c r="C207" s="7"/>
      <c r="D207" s="7"/>
    </row>
    <row r="208" spans="2:4" ht="14.25">
      <c r="B208" s="7"/>
      <c r="C208" s="7"/>
      <c r="D208" s="7"/>
    </row>
    <row r="209" spans="2:4" ht="14.25">
      <c r="B209" s="7"/>
      <c r="C209" s="7"/>
      <c r="D209" s="7"/>
    </row>
    <row r="210" spans="2:4" ht="14.25">
      <c r="B210" s="7"/>
      <c r="C210" s="7"/>
      <c r="D210" s="7"/>
    </row>
  </sheetData>
  <sheetProtection formatCells="0"/>
  <mergeCells count="25">
    <mergeCell ref="G3:H3"/>
    <mergeCell ref="B40:F40"/>
    <mergeCell ref="A23:A38"/>
    <mergeCell ref="A39:A41"/>
    <mergeCell ref="A50:I50"/>
    <mergeCell ref="A43:A49"/>
    <mergeCell ref="A4:A12"/>
    <mergeCell ref="A13:A22"/>
    <mergeCell ref="B16:C22"/>
    <mergeCell ref="B15:D15"/>
    <mergeCell ref="B14:F14"/>
    <mergeCell ref="B41:F41"/>
    <mergeCell ref="B34:C35"/>
    <mergeCell ref="B8:C9"/>
    <mergeCell ref="B10:D10"/>
    <mergeCell ref="B11:D11"/>
    <mergeCell ref="B13:D13"/>
    <mergeCell ref="D5:E5"/>
    <mergeCell ref="D8:E8"/>
    <mergeCell ref="B12:D12"/>
    <mergeCell ref="B7:F7"/>
    <mergeCell ref="D4:E4"/>
    <mergeCell ref="B4:C5"/>
    <mergeCell ref="B6:F6"/>
    <mergeCell ref="D9:E9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&amp;R※緑色のセルは自動計算となっておりますので、入力しないでください</oddHeader>
    <oddFooter>&amp;C添付資料　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30" zoomScaleNormal="75" zoomScaleSheetLayoutView="130" zoomScalePageLayoutView="0" workbookViewId="0" topLeftCell="A1">
      <pane xSplit="5" ySplit="1" topLeftCell="F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00390625" defaultRowHeight="13.5"/>
  <cols>
    <col min="1" max="1" width="4.125" style="1" customWidth="1"/>
    <col min="2" max="2" width="5.50390625" style="1" customWidth="1"/>
    <col min="3" max="3" width="12.875" style="1" customWidth="1"/>
    <col min="4" max="4" width="13.375" style="1" customWidth="1"/>
    <col min="5" max="5" width="2.00390625" style="1" customWidth="1"/>
    <col min="6" max="6" width="21.00390625" style="1" customWidth="1"/>
    <col min="7" max="7" width="34.125" style="1" customWidth="1"/>
    <col min="8" max="8" width="6.00390625" style="1" bestFit="1" customWidth="1"/>
    <col min="9" max="9" width="23.625" style="1" bestFit="1" customWidth="1"/>
    <col min="10" max="16384" width="11.00390625" style="1" customWidth="1"/>
  </cols>
  <sheetData>
    <row r="1" spans="1:7" ht="33" customHeight="1">
      <c r="A1" s="59"/>
      <c r="F1" s="2"/>
      <c r="G1" s="80" t="str">
        <f ca="1">MID(CELL("filename"),SEARCH("[",CELL("filename"))+1,SEARCH("]",CELL("filename"))-SEARCH("[",CELL("filename"))-1)</f>
        <v>【採卵鶏】県名_経営者名_診断年度.xls</v>
      </c>
    </row>
    <row r="2" spans="1:6" ht="33" customHeight="1" thickBot="1">
      <c r="A2" s="59" t="s">
        <v>211</v>
      </c>
      <c r="F2" s="2"/>
    </row>
    <row r="3" spans="1:9" ht="20.25" customHeight="1">
      <c r="A3" s="412" t="s">
        <v>104</v>
      </c>
      <c r="B3" s="413"/>
      <c r="C3" s="413"/>
      <c r="D3" s="413"/>
      <c r="E3" s="414"/>
      <c r="F3" s="102" t="s">
        <v>121</v>
      </c>
      <c r="G3" s="78" t="s">
        <v>102</v>
      </c>
      <c r="H3" s="283" t="s">
        <v>290</v>
      </c>
      <c r="I3" s="282" t="s">
        <v>291</v>
      </c>
    </row>
    <row r="4" spans="1:9" ht="20.25" customHeight="1">
      <c r="A4" s="397" t="s">
        <v>113</v>
      </c>
      <c r="B4" s="57" t="s">
        <v>111</v>
      </c>
      <c r="C4" s="58"/>
      <c r="D4" s="58"/>
      <c r="E4" s="11"/>
      <c r="F4" s="103"/>
      <c r="G4" s="60"/>
      <c r="H4" s="1" t="s">
        <v>292</v>
      </c>
      <c r="I4"/>
    </row>
    <row r="5" spans="1:9" ht="20.25" customHeight="1">
      <c r="A5" s="398"/>
      <c r="B5" s="57" t="s">
        <v>112</v>
      </c>
      <c r="C5" s="58"/>
      <c r="D5" s="56"/>
      <c r="E5" s="10"/>
      <c r="F5" s="103"/>
      <c r="G5" s="60"/>
      <c r="H5" s="1" t="s">
        <v>294</v>
      </c>
      <c r="I5"/>
    </row>
    <row r="6" spans="1:9" ht="20.25" customHeight="1">
      <c r="A6" s="398"/>
      <c r="B6" s="57" t="s">
        <v>105</v>
      </c>
      <c r="C6" s="58"/>
      <c r="D6" s="56"/>
      <c r="E6" s="10"/>
      <c r="F6" s="103"/>
      <c r="G6" s="60"/>
      <c r="H6" s="1" t="s">
        <v>296</v>
      </c>
      <c r="I6"/>
    </row>
    <row r="7" spans="1:9" ht="20.25" customHeight="1">
      <c r="A7" s="398"/>
      <c r="B7" s="57" t="s">
        <v>106</v>
      </c>
      <c r="C7" s="58"/>
      <c r="D7" s="56"/>
      <c r="E7" s="10"/>
      <c r="F7" s="103"/>
      <c r="G7" s="60"/>
      <c r="H7" s="1" t="s">
        <v>298</v>
      </c>
      <c r="I7"/>
    </row>
    <row r="8" spans="1:9" ht="20.25" customHeight="1">
      <c r="A8" s="398"/>
      <c r="B8" s="57" t="s">
        <v>107</v>
      </c>
      <c r="C8" s="58"/>
      <c r="D8" s="56"/>
      <c r="E8" s="10"/>
      <c r="F8" s="103"/>
      <c r="G8" s="60"/>
      <c r="H8" s="284" t="s">
        <v>299</v>
      </c>
      <c r="I8"/>
    </row>
    <row r="9" spans="1:9" ht="20.25" customHeight="1">
      <c r="A9" s="398"/>
      <c r="B9" s="57" t="s">
        <v>108</v>
      </c>
      <c r="C9" s="58"/>
      <c r="D9" s="56"/>
      <c r="E9" s="10"/>
      <c r="F9" s="103"/>
      <c r="G9" s="60"/>
      <c r="H9" s="1" t="s">
        <v>300</v>
      </c>
      <c r="I9"/>
    </row>
    <row r="10" spans="1:9" ht="20.25" customHeight="1">
      <c r="A10" s="398"/>
      <c r="B10" s="57"/>
      <c r="C10" s="58"/>
      <c r="D10" s="56"/>
      <c r="E10" s="10"/>
      <c r="F10" s="103"/>
      <c r="G10" s="60"/>
      <c r="H10" s="1" t="s">
        <v>301</v>
      </c>
      <c r="I10"/>
    </row>
    <row r="11" spans="1:9" ht="20.25" customHeight="1">
      <c r="A11" s="405"/>
      <c r="B11" s="415" t="s">
        <v>103</v>
      </c>
      <c r="C11" s="416"/>
      <c r="D11" s="416"/>
      <c r="E11" s="417"/>
      <c r="F11" s="490">
        <f>SUM(F4:F10)</f>
        <v>0</v>
      </c>
      <c r="G11" s="60"/>
      <c r="H11" s="1" t="s">
        <v>303</v>
      </c>
      <c r="I11" s="1" t="s">
        <v>330</v>
      </c>
    </row>
    <row r="12" spans="1:9" ht="20.25" customHeight="1">
      <c r="A12" s="418" t="s">
        <v>109</v>
      </c>
      <c r="B12" s="55" t="s">
        <v>124</v>
      </c>
      <c r="C12" s="56"/>
      <c r="D12" s="56"/>
      <c r="E12" s="10"/>
      <c r="F12" s="104"/>
      <c r="G12" s="61"/>
      <c r="H12" s="1" t="s">
        <v>305</v>
      </c>
      <c r="I12"/>
    </row>
    <row r="13" spans="1:8" ht="20.25" customHeight="1">
      <c r="A13" s="419"/>
      <c r="B13" s="55"/>
      <c r="C13" s="56"/>
      <c r="D13" s="56"/>
      <c r="E13" s="10"/>
      <c r="F13" s="104"/>
      <c r="G13" s="61"/>
      <c r="H13" s="1" t="s">
        <v>307</v>
      </c>
    </row>
    <row r="14" spans="1:9" ht="20.25" customHeight="1">
      <c r="A14" s="419"/>
      <c r="B14" s="55" t="s">
        <v>96</v>
      </c>
      <c r="C14" s="56"/>
      <c r="D14" s="56"/>
      <c r="E14" s="10"/>
      <c r="F14" s="104"/>
      <c r="G14" s="61"/>
      <c r="H14" s="1" t="s">
        <v>309</v>
      </c>
      <c r="I14"/>
    </row>
    <row r="15" spans="1:9" ht="20.25" customHeight="1">
      <c r="A15" s="419"/>
      <c r="B15" s="55" t="s">
        <v>110</v>
      </c>
      <c r="C15" s="56"/>
      <c r="D15" s="56"/>
      <c r="E15" s="10"/>
      <c r="F15" s="104"/>
      <c r="G15" s="61"/>
      <c r="H15" s="284" t="s">
        <v>310</v>
      </c>
      <c r="I15"/>
    </row>
    <row r="16" spans="1:9" ht="20.25" customHeight="1">
      <c r="A16" s="420"/>
      <c r="B16" s="415" t="s">
        <v>103</v>
      </c>
      <c r="C16" s="416"/>
      <c r="D16" s="416"/>
      <c r="E16" s="417"/>
      <c r="F16" s="491">
        <f>SUM(F12:F15)</f>
        <v>0</v>
      </c>
      <c r="G16" s="61"/>
      <c r="H16" s="1" t="s">
        <v>311</v>
      </c>
      <c r="I16" s="1" t="s">
        <v>331</v>
      </c>
    </row>
    <row r="17" spans="1:9" ht="20.25" customHeight="1" thickBot="1">
      <c r="A17" s="421" t="s">
        <v>103</v>
      </c>
      <c r="B17" s="422"/>
      <c r="C17" s="422"/>
      <c r="D17" s="422"/>
      <c r="E17" s="423"/>
      <c r="F17" s="492">
        <f>F11+F16</f>
        <v>0</v>
      </c>
      <c r="G17" s="62"/>
      <c r="H17" s="1" t="s">
        <v>312</v>
      </c>
      <c r="I17" t="s">
        <v>332</v>
      </c>
    </row>
    <row r="19" ht="14.25">
      <c r="I19" s="284"/>
    </row>
  </sheetData>
  <sheetProtection formatCells="0"/>
  <mergeCells count="6">
    <mergeCell ref="A3:E3"/>
    <mergeCell ref="A4:A11"/>
    <mergeCell ref="B11:E11"/>
    <mergeCell ref="A12:A16"/>
    <mergeCell ref="B16:E16"/>
    <mergeCell ref="A17:E17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74" r:id="rId1"/>
  <headerFooter alignWithMargins="0">
    <oddHeader>&amp;R
</oddHeader>
    <oddFooter>&amp;C添付資料　&amp;P ページ</oddFooter>
  </headerFooter>
  <colBreaks count="1" manualBreakCount="1">
    <brk id="9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00390625" defaultRowHeight="13.5"/>
  <cols>
    <col min="1" max="1" width="4.625" style="1" customWidth="1"/>
    <col min="2" max="2" width="4.50390625" style="1" customWidth="1"/>
    <col min="3" max="3" width="11.00390625" style="1" customWidth="1"/>
    <col min="4" max="4" width="11.125" style="1" customWidth="1"/>
    <col min="5" max="5" width="8.50390625" style="1" customWidth="1"/>
    <col min="6" max="6" width="12.00390625" style="1" customWidth="1"/>
    <col min="7" max="7" width="16.625" style="1" customWidth="1"/>
    <col min="8" max="8" width="16.125" style="1" customWidth="1"/>
    <col min="9" max="9" width="24.375" style="1" customWidth="1"/>
    <col min="10" max="10" width="4.25390625" style="1" customWidth="1"/>
    <col min="11" max="11" width="34.50390625" style="1" bestFit="1" customWidth="1"/>
    <col min="12" max="16384" width="11.00390625" style="1" customWidth="1"/>
  </cols>
  <sheetData>
    <row r="1" spans="1:9" s="4" customFormat="1" ht="24" customHeight="1">
      <c r="A1" s="59"/>
      <c r="G1" s="101"/>
      <c r="H1" s="101"/>
      <c r="I1" s="80" t="str">
        <f ca="1">MID(CELL("filename"),SEARCH("[",CELL("filename"))+1,SEARCH("]",CELL("filename"))-SEARCH("[",CELL("filename"))-1)</f>
        <v>【採卵鶏】県名_経営者名_診断年度.xls</v>
      </c>
    </row>
    <row r="2" spans="1:8" s="4" customFormat="1" ht="24" customHeight="1" thickBot="1">
      <c r="A2" s="59" t="s">
        <v>210</v>
      </c>
      <c r="B2" s="59"/>
      <c r="G2" s="93"/>
      <c r="H2" s="2"/>
    </row>
    <row r="3" spans="1:11" ht="44.25" customHeight="1">
      <c r="A3" s="427" t="s">
        <v>9</v>
      </c>
      <c r="B3" s="428"/>
      <c r="C3" s="428"/>
      <c r="D3" s="428"/>
      <c r="E3" s="428"/>
      <c r="F3" s="429"/>
      <c r="G3" s="132" t="s">
        <v>13</v>
      </c>
      <c r="H3" s="47" t="s">
        <v>269</v>
      </c>
      <c r="I3" s="46" t="s">
        <v>102</v>
      </c>
      <c r="J3" s="442" t="s">
        <v>290</v>
      </c>
      <c r="K3" s="441" t="s">
        <v>291</v>
      </c>
    </row>
    <row r="4" spans="1:11" ht="21.75" customHeight="1" thickBot="1">
      <c r="A4" s="430"/>
      <c r="B4" s="431"/>
      <c r="C4" s="431"/>
      <c r="D4" s="431"/>
      <c r="E4" s="431"/>
      <c r="F4" s="432"/>
      <c r="G4" s="133" t="s">
        <v>28</v>
      </c>
      <c r="H4" s="48" t="s">
        <v>28</v>
      </c>
      <c r="I4" s="49"/>
      <c r="J4" s="442"/>
      <c r="K4" s="441"/>
    </row>
    <row r="5" spans="1:11" ht="21.75" customHeight="1">
      <c r="A5" s="398" t="s">
        <v>123</v>
      </c>
      <c r="B5" s="453" t="s">
        <v>12</v>
      </c>
      <c r="C5" s="443" t="s">
        <v>43</v>
      </c>
      <c r="D5" s="444"/>
      <c r="E5" s="445"/>
      <c r="F5" s="126"/>
      <c r="G5" s="119"/>
      <c r="H5" s="21" t="e">
        <f>G5/'３　経営実績'!G$10*100</f>
        <v>#DIV/0!</v>
      </c>
      <c r="I5" s="54"/>
      <c r="J5" s="1" t="s">
        <v>292</v>
      </c>
      <c r="K5"/>
    </row>
    <row r="6" spans="1:11" ht="21.75" customHeight="1">
      <c r="A6" s="449"/>
      <c r="B6" s="453"/>
      <c r="C6" s="434" t="s">
        <v>44</v>
      </c>
      <c r="D6" s="435"/>
      <c r="E6" s="436"/>
      <c r="F6" s="127"/>
      <c r="G6" s="120"/>
      <c r="H6" s="22" t="e">
        <f>G6/'３　経営実績'!G$10*100</f>
        <v>#DIV/0!</v>
      </c>
      <c r="I6" s="52"/>
      <c r="J6" s="1" t="s">
        <v>294</v>
      </c>
      <c r="K6"/>
    </row>
    <row r="7" spans="1:11" ht="21.75" customHeight="1">
      <c r="A7" s="449"/>
      <c r="B7" s="453"/>
      <c r="C7" s="424" t="s">
        <v>45</v>
      </c>
      <c r="D7" s="372" t="s">
        <v>57</v>
      </c>
      <c r="E7" s="433"/>
      <c r="F7" s="127"/>
      <c r="G7" s="120"/>
      <c r="H7" s="22" t="e">
        <f>G7/'３　経営実績'!G$10*100</f>
        <v>#DIV/0!</v>
      </c>
      <c r="I7" s="52"/>
      <c r="J7" s="1" t="s">
        <v>296</v>
      </c>
      <c r="K7"/>
    </row>
    <row r="8" spans="1:11" ht="21.75" customHeight="1">
      <c r="A8" s="449"/>
      <c r="B8" s="453"/>
      <c r="C8" s="425"/>
      <c r="D8" s="372" t="s">
        <v>129</v>
      </c>
      <c r="E8" s="433"/>
      <c r="F8" s="127"/>
      <c r="G8" s="120"/>
      <c r="H8" s="22" t="e">
        <f>G8/'３　経営実績'!G$10*100</f>
        <v>#DIV/0!</v>
      </c>
      <c r="I8" s="52"/>
      <c r="J8" s="1" t="s">
        <v>298</v>
      </c>
      <c r="K8"/>
    </row>
    <row r="9" spans="1:11" ht="21.75" customHeight="1">
      <c r="A9" s="449"/>
      <c r="B9" s="453"/>
      <c r="C9" s="426"/>
      <c r="D9" s="438" t="s">
        <v>46</v>
      </c>
      <c r="E9" s="440"/>
      <c r="F9" s="128"/>
      <c r="G9" s="121">
        <f>SUM(G7:G8)</f>
        <v>0</v>
      </c>
      <c r="H9" s="22" t="e">
        <f>G9/'３　経営実績'!G$10*100</f>
        <v>#DIV/0!</v>
      </c>
      <c r="I9" s="52"/>
      <c r="J9" s="284" t="s">
        <v>299</v>
      </c>
      <c r="K9" t="s">
        <v>349</v>
      </c>
    </row>
    <row r="10" spans="1:11" ht="21.75" customHeight="1">
      <c r="A10" s="449"/>
      <c r="B10" s="453"/>
      <c r="C10" s="434" t="s">
        <v>47</v>
      </c>
      <c r="D10" s="435"/>
      <c r="E10" s="436"/>
      <c r="F10" s="127"/>
      <c r="G10" s="120"/>
      <c r="H10" s="22" t="e">
        <f>G10/'３　経営実績'!G$10*100</f>
        <v>#DIV/0!</v>
      </c>
      <c r="I10" s="52"/>
      <c r="J10" s="1" t="s">
        <v>300</v>
      </c>
      <c r="K10"/>
    </row>
    <row r="11" spans="1:11" ht="21.75" customHeight="1">
      <c r="A11" s="449"/>
      <c r="B11" s="453"/>
      <c r="C11" s="434" t="s">
        <v>48</v>
      </c>
      <c r="D11" s="435"/>
      <c r="E11" s="436"/>
      <c r="F11" s="127"/>
      <c r="G11" s="120"/>
      <c r="H11" s="22" t="e">
        <f>G11/'３　経営実績'!G$10*100</f>
        <v>#DIV/0!</v>
      </c>
      <c r="I11" s="52"/>
      <c r="J11" s="1" t="s">
        <v>301</v>
      </c>
      <c r="K11"/>
    </row>
    <row r="12" spans="1:10" ht="21.75" customHeight="1">
      <c r="A12" s="449"/>
      <c r="B12" s="453"/>
      <c r="C12" s="434" t="s">
        <v>49</v>
      </c>
      <c r="D12" s="435"/>
      <c r="E12" s="436"/>
      <c r="F12" s="127"/>
      <c r="G12" s="120"/>
      <c r="H12" s="22" t="e">
        <f>G12/'３　経営実績'!G$10*100</f>
        <v>#DIV/0!</v>
      </c>
      <c r="I12" s="52"/>
      <c r="J12" s="1" t="s">
        <v>303</v>
      </c>
    </row>
    <row r="13" spans="1:11" ht="21.75" customHeight="1">
      <c r="A13" s="449"/>
      <c r="B13" s="453"/>
      <c r="C13" s="437" t="s">
        <v>50</v>
      </c>
      <c r="D13" s="434" t="s">
        <v>51</v>
      </c>
      <c r="E13" s="436"/>
      <c r="F13" s="129"/>
      <c r="G13" s="122"/>
      <c r="H13" s="22" t="e">
        <f>G13/'３　経営実績'!G$10*100</f>
        <v>#DIV/0!</v>
      </c>
      <c r="I13" s="53"/>
      <c r="J13" s="1" t="s">
        <v>305</v>
      </c>
      <c r="K13"/>
    </row>
    <row r="14" spans="1:11" ht="21.75" customHeight="1">
      <c r="A14" s="449"/>
      <c r="B14" s="453"/>
      <c r="C14" s="437"/>
      <c r="D14" s="434" t="s">
        <v>10</v>
      </c>
      <c r="E14" s="436"/>
      <c r="F14" s="129"/>
      <c r="G14" s="122"/>
      <c r="H14" s="22" t="e">
        <f>G14/'３　経営実績'!G$10*100</f>
        <v>#DIV/0!</v>
      </c>
      <c r="I14" s="52"/>
      <c r="J14" s="1" t="s">
        <v>307</v>
      </c>
      <c r="K14"/>
    </row>
    <row r="15" spans="1:11" ht="21.75" customHeight="1">
      <c r="A15" s="449"/>
      <c r="B15" s="453"/>
      <c r="C15" s="437"/>
      <c r="D15" s="438" t="s">
        <v>46</v>
      </c>
      <c r="E15" s="440"/>
      <c r="F15" s="130"/>
      <c r="G15" s="123">
        <f>SUM(G13:G14)</f>
        <v>0</v>
      </c>
      <c r="H15" s="22" t="e">
        <f>G15/'３　経営実績'!G$10*100</f>
        <v>#DIV/0!</v>
      </c>
      <c r="I15" s="52"/>
      <c r="J15" s="1" t="s">
        <v>309</v>
      </c>
      <c r="K15" t="s">
        <v>350</v>
      </c>
    </row>
    <row r="16" spans="1:11" ht="21.75" customHeight="1">
      <c r="A16" s="449"/>
      <c r="B16" s="453"/>
      <c r="C16" s="434" t="s">
        <v>52</v>
      </c>
      <c r="D16" s="435"/>
      <c r="E16" s="436"/>
      <c r="F16" s="127"/>
      <c r="G16" s="120"/>
      <c r="H16" s="22" t="e">
        <f>G16/'３　経営実績'!G$10*100</f>
        <v>#DIV/0!</v>
      </c>
      <c r="I16" s="52"/>
      <c r="J16" s="284" t="s">
        <v>310</v>
      </c>
      <c r="K16"/>
    </row>
    <row r="17" spans="1:11" ht="21.75" customHeight="1">
      <c r="A17" s="449"/>
      <c r="B17" s="453"/>
      <c r="C17" s="434" t="s">
        <v>53</v>
      </c>
      <c r="D17" s="435"/>
      <c r="E17" s="436"/>
      <c r="F17" s="127"/>
      <c r="G17" s="120"/>
      <c r="H17" s="22" t="e">
        <f>G17/'３　経営実績'!G$10*100</f>
        <v>#DIV/0!</v>
      </c>
      <c r="I17" s="52"/>
      <c r="J17" s="1" t="s">
        <v>311</v>
      </c>
      <c r="K17"/>
    </row>
    <row r="18" spans="1:11" ht="21.75" customHeight="1">
      <c r="A18" s="449"/>
      <c r="B18" s="453"/>
      <c r="C18" s="434" t="s">
        <v>54</v>
      </c>
      <c r="D18" s="435"/>
      <c r="E18" s="436"/>
      <c r="F18" s="127"/>
      <c r="G18" s="120"/>
      <c r="H18" s="22" t="e">
        <f>G18/'３　経営実績'!G$10*100</f>
        <v>#DIV/0!</v>
      </c>
      <c r="I18" s="52"/>
      <c r="J18" s="1" t="s">
        <v>312</v>
      </c>
      <c r="K18"/>
    </row>
    <row r="19" spans="1:10" ht="21.75" customHeight="1">
      <c r="A19" s="449"/>
      <c r="B19" s="453"/>
      <c r="C19" s="434" t="s">
        <v>55</v>
      </c>
      <c r="D19" s="435"/>
      <c r="E19" s="436"/>
      <c r="F19" s="127"/>
      <c r="G19" s="120"/>
      <c r="H19" s="22" t="e">
        <f>G19/'３　経営実績'!G$10*100</f>
        <v>#DIV/0!</v>
      </c>
      <c r="I19" s="52"/>
      <c r="J19" s="1" t="s">
        <v>313</v>
      </c>
    </row>
    <row r="20" spans="1:11" ht="21.75" customHeight="1">
      <c r="A20" s="449"/>
      <c r="B20" s="453"/>
      <c r="C20" s="438" t="s">
        <v>56</v>
      </c>
      <c r="D20" s="439"/>
      <c r="E20" s="440"/>
      <c r="F20" s="128"/>
      <c r="G20" s="121">
        <f>SUM(G15:G19,G9:G12,G5:G6)</f>
        <v>0</v>
      </c>
      <c r="H20" s="22" t="e">
        <f>G20/'３　経営実績'!G$10*100</f>
        <v>#DIV/0!</v>
      </c>
      <c r="I20" s="52"/>
      <c r="J20" s="1" t="s">
        <v>314</v>
      </c>
      <c r="K20" t="s">
        <v>351</v>
      </c>
    </row>
    <row r="21" spans="1:11" ht="21.75" customHeight="1">
      <c r="A21" s="449"/>
      <c r="B21" s="435" t="s">
        <v>88</v>
      </c>
      <c r="C21" s="435"/>
      <c r="D21" s="436"/>
      <c r="E21" s="436"/>
      <c r="F21" s="127"/>
      <c r="G21" s="122"/>
      <c r="H21" s="22" t="e">
        <f>G21/'３　経営実績'!G$10*100</f>
        <v>#DIV/0!</v>
      </c>
      <c r="I21" s="52"/>
      <c r="J21" s="1" t="s">
        <v>315</v>
      </c>
      <c r="K21"/>
    </row>
    <row r="22" spans="1:11" ht="21.75" customHeight="1">
      <c r="A22" s="449"/>
      <c r="B22" s="435" t="s">
        <v>89</v>
      </c>
      <c r="C22" s="435"/>
      <c r="D22" s="436"/>
      <c r="E22" s="436"/>
      <c r="F22" s="127"/>
      <c r="G22" s="122"/>
      <c r="H22" s="22" t="e">
        <f>G22/'３　経営実績'!G$10*100</f>
        <v>#DIV/0!</v>
      </c>
      <c r="I22" s="52"/>
      <c r="J22" s="1" t="s">
        <v>316</v>
      </c>
      <c r="K22"/>
    </row>
    <row r="23" spans="1:11" ht="21.75" customHeight="1">
      <c r="A23" s="449"/>
      <c r="B23" s="439" t="s">
        <v>35</v>
      </c>
      <c r="C23" s="439"/>
      <c r="D23" s="440"/>
      <c r="E23" s="440"/>
      <c r="F23" s="128"/>
      <c r="G23" s="121">
        <f>'６　損益計算書'!F6+'６　損益計算書'!F7+'６　損益計算書'!F8</f>
        <v>0</v>
      </c>
      <c r="H23" s="22" t="e">
        <f>G23/'３　経営実績'!G$10*100</f>
        <v>#DIV/0!</v>
      </c>
      <c r="I23" s="44" t="s">
        <v>358</v>
      </c>
      <c r="J23" s="284" t="s">
        <v>317</v>
      </c>
      <c r="K23" t="s">
        <v>352</v>
      </c>
    </row>
    <row r="24" spans="1:11" ht="21.75" customHeight="1">
      <c r="A24" s="449"/>
      <c r="B24" s="439" t="s">
        <v>36</v>
      </c>
      <c r="C24" s="439"/>
      <c r="D24" s="440"/>
      <c r="E24" s="440"/>
      <c r="F24" s="128"/>
      <c r="G24" s="121">
        <f>G20+G21-G22-G23</f>
        <v>0</v>
      </c>
      <c r="H24" s="22" t="e">
        <f>G24/'３　経営実績'!G$10*100</f>
        <v>#DIV/0!</v>
      </c>
      <c r="I24" s="52" t="s">
        <v>359</v>
      </c>
      <c r="J24" s="1" t="s">
        <v>318</v>
      </c>
      <c r="K24" s="1" t="s">
        <v>353</v>
      </c>
    </row>
    <row r="25" spans="1:11" ht="21.75" customHeight="1">
      <c r="A25" s="449"/>
      <c r="B25" s="438" t="s">
        <v>100</v>
      </c>
      <c r="C25" s="439"/>
      <c r="D25" s="440"/>
      <c r="E25" s="440"/>
      <c r="F25" s="128"/>
      <c r="G25" s="121" t="e">
        <f>G24/'３　経営実績'!G11</f>
        <v>#DIV/0!</v>
      </c>
      <c r="H25" s="281"/>
      <c r="I25" s="44"/>
      <c r="J25" s="285" t="s">
        <v>319</v>
      </c>
      <c r="K25" t="s">
        <v>354</v>
      </c>
    </row>
    <row r="26" spans="1:11" ht="21.75" customHeight="1">
      <c r="A26" s="449"/>
      <c r="B26" s="451" t="s">
        <v>99</v>
      </c>
      <c r="C26" s="451"/>
      <c r="D26" s="451"/>
      <c r="E26" s="451"/>
      <c r="F26" s="131"/>
      <c r="G26" s="124">
        <f>G24+'６　損益計算書'!F19</f>
        <v>0</v>
      </c>
      <c r="H26" s="28" t="e">
        <f>G26/'３　経営実績'!G$10*100</f>
        <v>#DIV/0!</v>
      </c>
      <c r="I26" s="45"/>
      <c r="J26" s="1" t="s">
        <v>320</v>
      </c>
      <c r="K26" t="s">
        <v>355</v>
      </c>
    </row>
    <row r="27" spans="1:11" ht="21.75" customHeight="1">
      <c r="A27" s="450"/>
      <c r="B27" s="375" t="s">
        <v>101</v>
      </c>
      <c r="C27" s="375"/>
      <c r="D27" s="452"/>
      <c r="E27" s="452"/>
      <c r="F27" s="131"/>
      <c r="G27" s="125" t="e">
        <f>G26/'３　経営実績'!G11</f>
        <v>#DIV/0!</v>
      </c>
      <c r="H27" s="281"/>
      <c r="I27" s="44"/>
      <c r="J27" s="1" t="s">
        <v>322</v>
      </c>
      <c r="K27" s="1" t="s">
        <v>356</v>
      </c>
    </row>
    <row r="28" spans="1:10" ht="21.75" customHeight="1">
      <c r="A28" s="446" t="s">
        <v>122</v>
      </c>
      <c r="B28" s="58" t="s">
        <v>125</v>
      </c>
      <c r="C28" s="58"/>
      <c r="D28" s="58"/>
      <c r="E28" s="105"/>
      <c r="F28" s="118"/>
      <c r="G28" s="108"/>
      <c r="H28" s="109"/>
      <c r="I28" s="110"/>
      <c r="J28" s="1" t="s">
        <v>323</v>
      </c>
    </row>
    <row r="29" spans="1:10" ht="21.75" customHeight="1">
      <c r="A29" s="446"/>
      <c r="B29" s="56" t="s">
        <v>126</v>
      </c>
      <c r="C29" s="56"/>
      <c r="D29" s="56"/>
      <c r="E29" s="106"/>
      <c r="F29" s="107"/>
      <c r="G29" s="111"/>
      <c r="H29" s="112"/>
      <c r="I29" s="113"/>
      <c r="J29" s="1" t="s">
        <v>324</v>
      </c>
    </row>
    <row r="30" spans="1:11" ht="21.75" customHeight="1">
      <c r="A30" s="446"/>
      <c r="B30" s="56"/>
      <c r="C30" s="56"/>
      <c r="D30" s="56"/>
      <c r="E30" s="106"/>
      <c r="F30" s="107"/>
      <c r="G30" s="111"/>
      <c r="H30" s="112"/>
      <c r="I30" s="113"/>
      <c r="J30" s="284" t="s">
        <v>325</v>
      </c>
      <c r="K30"/>
    </row>
    <row r="31" spans="1:11" ht="21.75" customHeight="1">
      <c r="A31" s="446"/>
      <c r="B31" s="56"/>
      <c r="C31" s="56"/>
      <c r="D31" s="56"/>
      <c r="E31" s="106"/>
      <c r="F31" s="107"/>
      <c r="G31" s="111"/>
      <c r="H31" s="112"/>
      <c r="I31" s="113"/>
      <c r="J31" s="1" t="s">
        <v>326</v>
      </c>
      <c r="K31"/>
    </row>
    <row r="32" spans="1:11" ht="21.75" customHeight="1" thickBot="1">
      <c r="A32" s="447"/>
      <c r="B32" s="448" t="s">
        <v>103</v>
      </c>
      <c r="C32" s="448"/>
      <c r="D32" s="448"/>
      <c r="E32" s="448"/>
      <c r="F32" s="114"/>
      <c r="G32" s="115">
        <f>SUM(G28:G31)</f>
        <v>0</v>
      </c>
      <c r="H32" s="116">
        <f>SUM(H28:H31)</f>
        <v>0</v>
      </c>
      <c r="I32" s="117"/>
      <c r="J32" s="1" t="s">
        <v>327</v>
      </c>
      <c r="K32" t="s">
        <v>357</v>
      </c>
    </row>
    <row r="33" spans="7:8" ht="14.25">
      <c r="G33" s="5"/>
      <c r="H33" s="5"/>
    </row>
    <row r="34" spans="7:10" ht="14.25">
      <c r="G34" s="5"/>
      <c r="H34" s="5"/>
      <c r="J34" s="284"/>
    </row>
    <row r="35" spans="7:8" ht="14.25">
      <c r="G35" s="5"/>
      <c r="H35" s="5"/>
    </row>
    <row r="36" spans="7:8" ht="14.25">
      <c r="G36" s="5"/>
      <c r="H36" s="5"/>
    </row>
    <row r="37" spans="7:8" ht="14.25">
      <c r="G37" s="5"/>
      <c r="H37" s="5"/>
    </row>
    <row r="38" spans="7:8" ht="14.25">
      <c r="G38" s="5"/>
      <c r="H38" s="5"/>
    </row>
    <row r="39" spans="7:8" ht="14.25">
      <c r="G39" s="5"/>
      <c r="H39" s="5"/>
    </row>
    <row r="40" spans="7:8" ht="14.25">
      <c r="G40" s="5"/>
      <c r="H40" s="5"/>
    </row>
    <row r="41" spans="7:8" ht="14.25">
      <c r="G41" s="5"/>
      <c r="H41" s="5"/>
    </row>
    <row r="42" spans="7:8" ht="14.25">
      <c r="G42" s="5"/>
      <c r="H42" s="5"/>
    </row>
  </sheetData>
  <sheetProtection/>
  <mergeCells count="32">
    <mergeCell ref="D14:E14"/>
    <mergeCell ref="C11:E11"/>
    <mergeCell ref="B21:E21"/>
    <mergeCell ref="B5:B20"/>
    <mergeCell ref="D13:E13"/>
    <mergeCell ref="D9:E9"/>
    <mergeCell ref="B25:E25"/>
    <mergeCell ref="B24:E24"/>
    <mergeCell ref="B26:E26"/>
    <mergeCell ref="B27:E27"/>
    <mergeCell ref="C17:E17"/>
    <mergeCell ref="C16:E16"/>
    <mergeCell ref="K3:K4"/>
    <mergeCell ref="J3:J4"/>
    <mergeCell ref="C5:E5"/>
    <mergeCell ref="C6:E6"/>
    <mergeCell ref="D7:E7"/>
    <mergeCell ref="A28:A32"/>
    <mergeCell ref="B32:E32"/>
    <mergeCell ref="A5:A27"/>
    <mergeCell ref="B23:E23"/>
    <mergeCell ref="B22:E22"/>
    <mergeCell ref="C7:C9"/>
    <mergeCell ref="A3:F4"/>
    <mergeCell ref="D8:E8"/>
    <mergeCell ref="C12:E12"/>
    <mergeCell ref="C13:C15"/>
    <mergeCell ref="C20:E20"/>
    <mergeCell ref="C10:E10"/>
    <mergeCell ref="C19:E19"/>
    <mergeCell ref="C18:E18"/>
    <mergeCell ref="D15:E15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84" r:id="rId1"/>
  <headerFooter alignWithMargins="0">
    <oddFooter>&amp;C添付資料　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Normal="75" zoomScaleSheetLayoutView="100" zoomScalePageLayoutView="0" workbookViewId="0" topLeftCell="A1">
      <pane xSplit="5" ySplit="4" topLeftCell="G5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00390625" defaultRowHeight="13.5"/>
  <cols>
    <col min="1" max="1" width="4.50390625" style="1" customWidth="1"/>
    <col min="2" max="2" width="11.00390625" style="1" customWidth="1"/>
    <col min="3" max="3" width="6.625" style="1" customWidth="1"/>
    <col min="4" max="4" width="34.125" style="1" customWidth="1"/>
    <col min="5" max="5" width="4.00390625" style="1" customWidth="1"/>
    <col min="6" max="6" width="19.125" style="8" customWidth="1"/>
    <col min="7" max="7" width="15.125" style="8" customWidth="1"/>
    <col min="8" max="8" width="33.50390625" style="1" customWidth="1"/>
    <col min="9" max="9" width="3.875" style="1" customWidth="1"/>
    <col min="10" max="10" width="13.25390625" style="1" bestFit="1" customWidth="1"/>
    <col min="11" max="16384" width="11.00390625" style="1" customWidth="1"/>
  </cols>
  <sheetData>
    <row r="1" spans="1:8" s="4" customFormat="1" ht="24" customHeight="1">
      <c r="A1" s="59"/>
      <c r="F1" s="101"/>
      <c r="G1" s="101"/>
      <c r="H1" s="80" t="str">
        <f ca="1">MID(CELL("filename"),SEARCH("[",CELL("filename"))+1,SEARCH("]",CELL("filename"))-SEARCH("[",CELL("filename"))-1)</f>
        <v>【採卵鶏】県名_経営者名_診断年度.xls</v>
      </c>
    </row>
    <row r="2" spans="1:7" s="4" customFormat="1" ht="24" customHeight="1" thickBot="1">
      <c r="A2" s="59" t="s">
        <v>209</v>
      </c>
      <c r="F2" s="93"/>
      <c r="G2" s="2"/>
    </row>
    <row r="3" spans="1:12" ht="41.25" customHeight="1">
      <c r="A3" s="454"/>
      <c r="B3" s="456" t="s">
        <v>9</v>
      </c>
      <c r="C3" s="428"/>
      <c r="D3" s="428"/>
      <c r="E3" s="457"/>
      <c r="F3" s="12" t="s">
        <v>13</v>
      </c>
      <c r="G3" s="26" t="s">
        <v>269</v>
      </c>
      <c r="H3" s="288" t="s">
        <v>102</v>
      </c>
      <c r="I3" s="442" t="s">
        <v>290</v>
      </c>
      <c r="J3" s="441" t="s">
        <v>291</v>
      </c>
      <c r="L3" s="4"/>
    </row>
    <row r="4" spans="1:10" ht="21.75" customHeight="1" thickBot="1">
      <c r="A4" s="455"/>
      <c r="B4" s="458"/>
      <c r="C4" s="431"/>
      <c r="D4" s="431"/>
      <c r="E4" s="459"/>
      <c r="F4" s="50" t="s">
        <v>28</v>
      </c>
      <c r="G4" s="51" t="s">
        <v>28</v>
      </c>
      <c r="H4" s="287"/>
      <c r="I4" s="442"/>
      <c r="J4" s="441"/>
    </row>
    <row r="5" spans="1:10" ht="21.75" customHeight="1">
      <c r="A5" s="398" t="s">
        <v>14</v>
      </c>
      <c r="B5" s="468" t="s">
        <v>77</v>
      </c>
      <c r="C5" s="469"/>
      <c r="D5" s="276"/>
      <c r="E5" s="277"/>
      <c r="F5" s="238">
        <f>'４　当期収入'!F4</f>
        <v>0</v>
      </c>
      <c r="G5" s="275" t="e">
        <f>F5/'３　経営実績'!G$10*100</f>
        <v>#DIV/0!</v>
      </c>
      <c r="H5" s="54"/>
      <c r="I5" s="1" t="s">
        <v>292</v>
      </c>
      <c r="J5" s="1" t="s">
        <v>293</v>
      </c>
    </row>
    <row r="6" spans="1:10" ht="21.75" customHeight="1">
      <c r="A6" s="398"/>
      <c r="B6" s="470" t="s">
        <v>78</v>
      </c>
      <c r="C6" s="471"/>
      <c r="D6" s="278"/>
      <c r="E6" s="279"/>
      <c r="F6" s="239">
        <f>'４　当期収入'!F5</f>
        <v>0</v>
      </c>
      <c r="G6" s="22" t="e">
        <f>F6/'３　経営実績'!G$10*100</f>
        <v>#DIV/0!</v>
      </c>
      <c r="H6" s="52"/>
      <c r="I6" s="1" t="s">
        <v>294</v>
      </c>
      <c r="J6" s="1" t="s">
        <v>295</v>
      </c>
    </row>
    <row r="7" spans="1:10" ht="21.75" customHeight="1">
      <c r="A7" s="398"/>
      <c r="B7" s="470" t="s">
        <v>58</v>
      </c>
      <c r="C7" s="471"/>
      <c r="D7" s="278"/>
      <c r="E7" s="280"/>
      <c r="F7" s="239">
        <f>'４　当期収入'!F6</f>
        <v>0</v>
      </c>
      <c r="G7" s="22" t="e">
        <f>F7/'３　経営実績'!G$10*100</f>
        <v>#DIV/0!</v>
      </c>
      <c r="H7" s="52"/>
      <c r="I7" s="1" t="s">
        <v>296</v>
      </c>
      <c r="J7" s="1" t="s">
        <v>297</v>
      </c>
    </row>
    <row r="8" spans="1:10" ht="21.75" customHeight="1">
      <c r="A8" s="398"/>
      <c r="B8" s="434" t="s">
        <v>15</v>
      </c>
      <c r="C8" s="435"/>
      <c r="D8" s="3"/>
      <c r="E8" s="9"/>
      <c r="F8" s="30"/>
      <c r="G8" s="22" t="e">
        <f>F8/'３　経営実績'!G$10*100</f>
        <v>#DIV/0!</v>
      </c>
      <c r="H8" s="52"/>
      <c r="I8" s="1" t="s">
        <v>298</v>
      </c>
      <c r="J8" s="1" t="s">
        <v>333</v>
      </c>
    </row>
    <row r="9" spans="1:10" ht="21.75" customHeight="1">
      <c r="A9" s="405"/>
      <c r="B9" s="14" t="s">
        <v>16</v>
      </c>
      <c r="C9" s="15"/>
      <c r="D9" s="13"/>
      <c r="E9" s="29"/>
      <c r="F9" s="23">
        <f>SUM(F5:F8)</f>
        <v>0</v>
      </c>
      <c r="G9" s="27" t="e">
        <f>F9/'３　経営実績'!G$10*100</f>
        <v>#DIV/0!</v>
      </c>
      <c r="H9" s="52"/>
      <c r="I9" s="284" t="s">
        <v>299</v>
      </c>
      <c r="J9" s="1" t="s">
        <v>329</v>
      </c>
    </row>
    <row r="10" spans="1:10" ht="21.75" customHeight="1">
      <c r="A10" s="397" t="s">
        <v>2</v>
      </c>
      <c r="B10" s="372" t="s">
        <v>86</v>
      </c>
      <c r="C10" s="373"/>
      <c r="D10" s="433"/>
      <c r="E10" s="9"/>
      <c r="F10" s="20">
        <f>+'５　当期生産費用'!G21</f>
        <v>0</v>
      </c>
      <c r="G10" s="27" t="e">
        <f>F10/'３　経営実績'!G$10*100</f>
        <v>#DIV/0!</v>
      </c>
      <c r="H10" s="52"/>
      <c r="I10" s="1" t="s">
        <v>300</v>
      </c>
      <c r="J10" s="1" t="s">
        <v>302</v>
      </c>
    </row>
    <row r="11" spans="1:10" ht="21.75" customHeight="1">
      <c r="A11" s="398"/>
      <c r="B11" s="374" t="s">
        <v>11</v>
      </c>
      <c r="C11" s="375"/>
      <c r="D11" s="452"/>
      <c r="E11" s="29"/>
      <c r="F11" s="23">
        <f>'５　当期生産費用'!G20</f>
        <v>0</v>
      </c>
      <c r="G11" s="27" t="e">
        <f>F11/'３　経営実績'!G$10*100</f>
        <v>#DIV/0!</v>
      </c>
      <c r="H11" s="52"/>
      <c r="I11" s="1" t="s">
        <v>301</v>
      </c>
      <c r="J11" s="1" t="s">
        <v>304</v>
      </c>
    </row>
    <row r="12" spans="1:10" ht="21.75" customHeight="1">
      <c r="A12" s="398"/>
      <c r="B12" s="472" t="s">
        <v>87</v>
      </c>
      <c r="C12" s="473"/>
      <c r="D12" s="474"/>
      <c r="E12" s="280"/>
      <c r="F12" s="291">
        <f>+'５　当期生産費用'!G22</f>
        <v>0</v>
      </c>
      <c r="G12" s="27" t="e">
        <f>F12/'３　経営実績'!G$10*100</f>
        <v>#DIV/0!</v>
      </c>
      <c r="H12" s="52"/>
      <c r="I12" s="1" t="s">
        <v>303</v>
      </c>
      <c r="J12" s="1" t="s">
        <v>306</v>
      </c>
    </row>
    <row r="13" spans="1:10" ht="21.75" customHeight="1">
      <c r="A13" s="398"/>
      <c r="B13" s="472" t="s">
        <v>17</v>
      </c>
      <c r="C13" s="473"/>
      <c r="D13" s="474"/>
      <c r="E13" s="289"/>
      <c r="F13" s="292"/>
      <c r="G13" s="27" t="e">
        <f>F13/'３　経営実績'!G$10*100</f>
        <v>#DIV/0!</v>
      </c>
      <c r="H13" s="52"/>
      <c r="I13" s="1" t="s">
        <v>305</v>
      </c>
      <c r="J13" s="1" t="s">
        <v>308</v>
      </c>
    </row>
    <row r="14" spans="1:10" ht="21.75" customHeight="1">
      <c r="A14" s="405"/>
      <c r="B14" s="374" t="s">
        <v>18</v>
      </c>
      <c r="C14" s="375"/>
      <c r="D14" s="375"/>
      <c r="E14" s="29"/>
      <c r="F14" s="23">
        <f>F10+F11-F12-F13</f>
        <v>0</v>
      </c>
      <c r="G14" s="27" t="e">
        <f>F14/'３　経営実績'!G$10*100</f>
        <v>#DIV/0!</v>
      </c>
      <c r="H14" s="52" t="s">
        <v>427</v>
      </c>
      <c r="I14" s="1" t="s">
        <v>307</v>
      </c>
      <c r="J14" s="1" t="s">
        <v>338</v>
      </c>
    </row>
    <row r="15" spans="1:10" ht="21.75" customHeight="1">
      <c r="A15" s="460" t="s">
        <v>19</v>
      </c>
      <c r="B15" s="375"/>
      <c r="C15" s="375"/>
      <c r="D15" s="452"/>
      <c r="E15" s="31"/>
      <c r="F15" s="23">
        <f>F9-F14</f>
        <v>0</v>
      </c>
      <c r="G15" s="27" t="e">
        <f>F15/'３　経営実績'!G$10*100</f>
        <v>#DIV/0!</v>
      </c>
      <c r="H15" s="52" t="s">
        <v>336</v>
      </c>
      <c r="I15" s="1" t="s">
        <v>309</v>
      </c>
      <c r="J15" s="1" t="s">
        <v>339</v>
      </c>
    </row>
    <row r="16" spans="1:10" ht="21.75" customHeight="1">
      <c r="A16" s="480" t="s">
        <v>127</v>
      </c>
      <c r="B16" s="372" t="s">
        <v>20</v>
      </c>
      <c r="C16" s="373"/>
      <c r="D16" s="433"/>
      <c r="E16" s="10"/>
      <c r="F16" s="25"/>
      <c r="G16" s="27" t="e">
        <f>F16/'３　経営実績'!G$10*100</f>
        <v>#DIV/0!</v>
      </c>
      <c r="H16" s="52"/>
      <c r="I16" s="284" t="s">
        <v>310</v>
      </c>
      <c r="J16"/>
    </row>
    <row r="17" spans="1:10" ht="21.75" customHeight="1">
      <c r="A17" s="480"/>
      <c r="B17" s="475" t="s">
        <v>128</v>
      </c>
      <c r="C17" s="476"/>
      <c r="D17" s="476"/>
      <c r="E17" s="10"/>
      <c r="F17" s="20"/>
      <c r="G17" s="27" t="e">
        <f>F17/'３　経営実績'!G$10*100</f>
        <v>#DIV/0!</v>
      </c>
      <c r="H17" s="52"/>
      <c r="I17" s="1" t="s">
        <v>311</v>
      </c>
      <c r="J17"/>
    </row>
    <row r="18" spans="1:10" ht="21.75" customHeight="1">
      <c r="A18" s="480"/>
      <c r="B18" s="481" t="s">
        <v>93</v>
      </c>
      <c r="C18" s="482"/>
      <c r="D18" s="483"/>
      <c r="E18" s="10"/>
      <c r="F18" s="25"/>
      <c r="G18" s="27" t="e">
        <f>F18/'３　経営実績'!G$10*100</f>
        <v>#DIV/0!</v>
      </c>
      <c r="H18" s="52"/>
      <c r="I18" s="1" t="s">
        <v>312</v>
      </c>
      <c r="J18"/>
    </row>
    <row r="19" spans="1:10" ht="21.75" customHeight="1">
      <c r="A19" s="480"/>
      <c r="B19" s="374" t="s">
        <v>21</v>
      </c>
      <c r="C19" s="375"/>
      <c r="D19" s="452"/>
      <c r="E19" s="31"/>
      <c r="F19" s="23">
        <f>SUM(F17:F18,F16:F16)</f>
        <v>0</v>
      </c>
      <c r="G19" s="27" t="e">
        <f>F19/'３　経営実績'!G$10*100</f>
        <v>#DIV/0!</v>
      </c>
      <c r="H19" s="52"/>
      <c r="I19" s="1" t="s">
        <v>313</v>
      </c>
      <c r="J19" s="1" t="s">
        <v>340</v>
      </c>
    </row>
    <row r="20" spans="1:10" ht="21.75" customHeight="1">
      <c r="A20" s="460" t="s">
        <v>22</v>
      </c>
      <c r="B20" s="375"/>
      <c r="C20" s="375"/>
      <c r="D20" s="452"/>
      <c r="E20" s="31"/>
      <c r="F20" s="23">
        <f>F15-F19</f>
        <v>0</v>
      </c>
      <c r="G20" s="27" t="e">
        <f>F20/'３　経営実績'!G$10*100</f>
        <v>#DIV/0!</v>
      </c>
      <c r="H20" s="52" t="s">
        <v>337</v>
      </c>
      <c r="I20" s="1" t="s">
        <v>314</v>
      </c>
      <c r="J20" s="1" t="s">
        <v>341</v>
      </c>
    </row>
    <row r="21" spans="1:10" ht="21.75" customHeight="1">
      <c r="A21" s="477" t="s">
        <v>59</v>
      </c>
      <c r="B21" s="372" t="s">
        <v>60</v>
      </c>
      <c r="C21" s="373"/>
      <c r="D21" s="433"/>
      <c r="E21" s="10"/>
      <c r="F21" s="25"/>
      <c r="G21" s="27" t="e">
        <f>F21/'３　経営実績'!G$10*100</f>
        <v>#DIV/0!</v>
      </c>
      <c r="H21" s="52"/>
      <c r="I21" s="1" t="s">
        <v>315</v>
      </c>
      <c r="J21"/>
    </row>
    <row r="22" spans="1:10" ht="21.75" customHeight="1">
      <c r="A22" s="477"/>
      <c r="B22" s="372" t="s">
        <v>23</v>
      </c>
      <c r="C22" s="373"/>
      <c r="D22" s="433"/>
      <c r="E22" s="10"/>
      <c r="F22" s="25"/>
      <c r="G22" s="27" t="e">
        <f>F22/'３　経営実績'!G$10*100</f>
        <v>#DIV/0!</v>
      </c>
      <c r="H22" s="52"/>
      <c r="I22" s="1" t="s">
        <v>316</v>
      </c>
      <c r="J22" s="1" t="s">
        <v>321</v>
      </c>
    </row>
    <row r="23" spans="1:10" ht="21.75" customHeight="1" thickBot="1">
      <c r="A23" s="478"/>
      <c r="B23" s="372" t="s">
        <v>15</v>
      </c>
      <c r="C23" s="373"/>
      <c r="D23" s="433"/>
      <c r="E23" s="10"/>
      <c r="F23" s="25"/>
      <c r="G23" s="27" t="e">
        <f>F23/'３　経営実績'!G$10*100</f>
        <v>#DIV/0!</v>
      </c>
      <c r="H23" s="52"/>
      <c r="I23" s="284" t="s">
        <v>317</v>
      </c>
      <c r="J23"/>
    </row>
    <row r="24" spans="1:10" ht="21.75" customHeight="1">
      <c r="A24" s="479"/>
      <c r="B24" s="464" t="s">
        <v>21</v>
      </c>
      <c r="C24" s="465"/>
      <c r="D24" s="466"/>
      <c r="E24" s="32"/>
      <c r="F24" s="33">
        <f>SUM(F21:F23)</f>
        <v>0</v>
      </c>
      <c r="G24" s="28" t="e">
        <f>F24/'３　経営実績'!G$10*100</f>
        <v>#DIV/0!</v>
      </c>
      <c r="H24" s="52"/>
      <c r="I24" s="1" t="s">
        <v>318</v>
      </c>
      <c r="J24" s="1" t="s">
        <v>342</v>
      </c>
    </row>
    <row r="25" spans="1:9" ht="21.75" customHeight="1">
      <c r="A25" s="467" t="s">
        <v>24</v>
      </c>
      <c r="B25" s="372" t="s">
        <v>25</v>
      </c>
      <c r="C25" s="373"/>
      <c r="D25" s="433"/>
      <c r="E25" s="10"/>
      <c r="F25" s="25"/>
      <c r="G25" s="27" t="e">
        <f>F25/'３　経営実績'!G$10*100</f>
        <v>#DIV/0!</v>
      </c>
      <c r="H25" s="52"/>
      <c r="I25" s="285" t="s">
        <v>319</v>
      </c>
    </row>
    <row r="26" spans="1:10" ht="21.75" customHeight="1">
      <c r="A26" s="467"/>
      <c r="B26" s="372" t="s">
        <v>27</v>
      </c>
      <c r="C26" s="373"/>
      <c r="D26" s="433"/>
      <c r="E26" s="10"/>
      <c r="F26" s="25"/>
      <c r="G26" s="27" t="e">
        <f>F26/'３　経営実績'!G$10*100</f>
        <v>#DIV/0!</v>
      </c>
      <c r="H26" s="52"/>
      <c r="I26" s="1" t="s">
        <v>320</v>
      </c>
      <c r="J26"/>
    </row>
    <row r="27" spans="1:10" ht="21.75" customHeight="1">
      <c r="A27" s="467"/>
      <c r="B27" s="372" t="s">
        <v>26</v>
      </c>
      <c r="C27" s="373"/>
      <c r="D27" s="433"/>
      <c r="E27" s="10"/>
      <c r="F27" s="25"/>
      <c r="G27" s="27" t="e">
        <f>F27/'３　経営実績'!G$10*100</f>
        <v>#DIV/0!</v>
      </c>
      <c r="H27" s="52"/>
      <c r="I27" s="1" t="s">
        <v>322</v>
      </c>
      <c r="J27"/>
    </row>
    <row r="28" spans="1:10" ht="21.75" customHeight="1">
      <c r="A28" s="467"/>
      <c r="B28" s="372" t="s">
        <v>15</v>
      </c>
      <c r="C28" s="373"/>
      <c r="D28" s="433"/>
      <c r="E28" s="10"/>
      <c r="F28" s="25"/>
      <c r="G28" s="27" t="e">
        <f>F28/'３　経営実績'!G$10*100</f>
        <v>#DIV/0!</v>
      </c>
      <c r="H28" s="52"/>
      <c r="I28" s="1" t="s">
        <v>323</v>
      </c>
      <c r="J28"/>
    </row>
    <row r="29" spans="1:10" ht="21.75" customHeight="1">
      <c r="A29" s="467"/>
      <c r="B29" s="374" t="s">
        <v>21</v>
      </c>
      <c r="C29" s="375"/>
      <c r="D29" s="452"/>
      <c r="E29" s="31"/>
      <c r="F29" s="23">
        <f>SUM(F25:F28)</f>
        <v>0</v>
      </c>
      <c r="G29" s="27" t="e">
        <f>F29/'３　経営実績'!G$10*100</f>
        <v>#DIV/0!</v>
      </c>
      <c r="H29" s="52"/>
      <c r="I29" s="1" t="s">
        <v>324</v>
      </c>
      <c r="J29" s="1" t="s">
        <v>343</v>
      </c>
    </row>
    <row r="30" spans="1:10" ht="21.75" customHeight="1">
      <c r="A30" s="460" t="s">
        <v>61</v>
      </c>
      <c r="B30" s="375"/>
      <c r="C30" s="375"/>
      <c r="D30" s="452"/>
      <c r="E30" s="31"/>
      <c r="F30" s="23">
        <f>F20+F24-F29</f>
        <v>0</v>
      </c>
      <c r="G30" s="27" t="e">
        <f>F30/'３　経営実績'!G$10*100</f>
        <v>#DIV/0!</v>
      </c>
      <c r="H30" s="52" t="s">
        <v>334</v>
      </c>
      <c r="I30" s="284" t="s">
        <v>325</v>
      </c>
      <c r="J30" s="1" t="s">
        <v>344</v>
      </c>
    </row>
    <row r="31" spans="1:10" ht="21.75" customHeight="1" thickBot="1">
      <c r="A31" s="461" t="s">
        <v>62</v>
      </c>
      <c r="B31" s="462"/>
      <c r="C31" s="462"/>
      <c r="D31" s="463"/>
      <c r="E31" s="34"/>
      <c r="F31" s="35">
        <f>F30+'５　当期生産費用'!G8+F17</f>
        <v>0</v>
      </c>
      <c r="G31" s="24" t="e">
        <f>F31/'３　経営実績'!G$10*100</f>
        <v>#DIV/0!</v>
      </c>
      <c r="H31" s="290" t="s">
        <v>335</v>
      </c>
      <c r="I31" s="1" t="s">
        <v>326</v>
      </c>
      <c r="J31" s="1" t="s">
        <v>345</v>
      </c>
    </row>
    <row r="34" ht="14.25">
      <c r="I34" s="286"/>
    </row>
    <row r="35" ht="14.25">
      <c r="I35" s="232"/>
    </row>
    <row r="36" ht="14.25">
      <c r="I36" s="232"/>
    </row>
    <row r="37" ht="14.25">
      <c r="I37" s="286"/>
    </row>
  </sheetData>
  <sheetProtection/>
  <mergeCells count="35">
    <mergeCell ref="B17:D17"/>
    <mergeCell ref="B28:D28"/>
    <mergeCell ref="B29:D29"/>
    <mergeCell ref="A21:A24"/>
    <mergeCell ref="A16:A19"/>
    <mergeCell ref="B18:D18"/>
    <mergeCell ref="A20:D20"/>
    <mergeCell ref="B19:D19"/>
    <mergeCell ref="B21:D21"/>
    <mergeCell ref="B8:C8"/>
    <mergeCell ref="B5:C5"/>
    <mergeCell ref="B6:C6"/>
    <mergeCell ref="B12:D12"/>
    <mergeCell ref="B13:D13"/>
    <mergeCell ref="B7:C7"/>
    <mergeCell ref="B11:D11"/>
    <mergeCell ref="B10:D10"/>
    <mergeCell ref="A31:D31"/>
    <mergeCell ref="B22:D22"/>
    <mergeCell ref="B24:D24"/>
    <mergeCell ref="B25:D25"/>
    <mergeCell ref="B26:D26"/>
    <mergeCell ref="B27:D27"/>
    <mergeCell ref="A25:A29"/>
    <mergeCell ref="B23:D23"/>
    <mergeCell ref="I3:I4"/>
    <mergeCell ref="J3:J4"/>
    <mergeCell ref="A3:A4"/>
    <mergeCell ref="B3:E4"/>
    <mergeCell ref="A30:D30"/>
    <mergeCell ref="B14:D14"/>
    <mergeCell ref="B16:D16"/>
    <mergeCell ref="A15:D15"/>
    <mergeCell ref="A10:A14"/>
    <mergeCell ref="A5:A9"/>
  </mergeCells>
  <printOptions/>
  <pageMargins left="0.7874015748031497" right="0.3937007874015748" top="0.7874015748031497" bottom="0.77" header="0.5118110236220472" footer="0.46"/>
  <pageSetup fitToHeight="1" fitToWidth="1" horizontalDpi="600" verticalDpi="600" orientation="portrait" paperSize="9" scale="72" r:id="rId1"/>
  <headerFooter alignWithMargins="0">
    <oddFooter>&amp;C添付資料　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y-handa</cp:lastModifiedBy>
  <cp:lastPrinted>2020-06-04T04:21:38Z</cp:lastPrinted>
  <dcterms:created xsi:type="dcterms:W3CDTF">2004-08-12T05:55:17Z</dcterms:created>
  <dcterms:modified xsi:type="dcterms:W3CDTF">2020-06-17T12:03:28Z</dcterms:modified>
  <cp:category/>
  <cp:version/>
  <cp:contentType/>
  <cp:contentStatus/>
</cp:coreProperties>
</file>