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１　労働力" sheetId="1" r:id="rId1"/>
    <sheet name="自給飼料・排泄物" sheetId="2" r:id="rId2"/>
    <sheet name="農業用施設・借入金" sheetId="3" r:id="rId3"/>
    <sheet name="2　飼養規模" sheetId="4" r:id="rId4"/>
    <sheet name="３　経営実績" sheetId="5" r:id="rId5"/>
    <sheet name="４　当期収入" sheetId="6" r:id="rId6"/>
    <sheet name="５．当期生産費用" sheetId="7" r:id="rId7"/>
    <sheet name="６．損益計算書" sheetId="8" r:id="rId8"/>
  </sheets>
  <definedNames>
    <definedName name="_xlnm.Print_Area" localSheetId="4">'３　経営実績'!$A$1:$I$64</definedName>
    <definedName name="_xlnm.Print_Area" localSheetId="5">'４　当期収入'!$A$1:$G$19</definedName>
    <definedName name="_xlnm.Print_Area" localSheetId="6">'５．当期生産費用'!$A$1:$I$36</definedName>
    <definedName name="_xlnm.Print_Area" localSheetId="7">'６．損益計算書'!$A$1:$H$37</definedName>
  </definedNames>
  <calcPr fullCalcOnLoad="1"/>
</workbook>
</file>

<file path=xl/sharedStrings.xml><?xml version="1.0" encoding="utf-8"?>
<sst xmlns="http://schemas.openxmlformats.org/spreadsheetml/2006/main" count="663" uniqueCount="482">
  <si>
    <t>経営の概要</t>
  </si>
  <si>
    <t>部門収入</t>
  </si>
  <si>
    <t>売上原価</t>
  </si>
  <si>
    <t>円</t>
  </si>
  <si>
    <t>時間</t>
  </si>
  <si>
    <t>安全性</t>
  </si>
  <si>
    <t>労働時間
（畜産）</t>
  </si>
  <si>
    <t>区         分</t>
  </si>
  <si>
    <t>種     付     料</t>
  </si>
  <si>
    <t>も   と   畜   費</t>
  </si>
  <si>
    <t>購 入 飼 料 費</t>
  </si>
  <si>
    <t>敷     料     費</t>
  </si>
  <si>
    <t>労働費</t>
  </si>
  <si>
    <t xml:space="preserve">  計</t>
  </si>
  <si>
    <t>診療・医薬品費</t>
  </si>
  <si>
    <t>光  熱  水  費</t>
  </si>
  <si>
    <t>燃  料  費</t>
  </si>
  <si>
    <t>減価償却費</t>
  </si>
  <si>
    <t>家  畜</t>
  </si>
  <si>
    <t>建物・構築物</t>
  </si>
  <si>
    <t>機器具・車輌</t>
  </si>
  <si>
    <t>修 繕 費</t>
  </si>
  <si>
    <t>小農具費</t>
  </si>
  <si>
    <t>消耗諸材料費</t>
  </si>
  <si>
    <t>賃料料金その他</t>
  </si>
  <si>
    <t>当期生産費用合計</t>
  </si>
  <si>
    <t>当期生産費用</t>
  </si>
  <si>
    <t>総額</t>
  </si>
  <si>
    <t>売 上 高</t>
  </si>
  <si>
    <t>堆肥等販売収入</t>
  </si>
  <si>
    <t>そ  の  他</t>
  </si>
  <si>
    <t xml:space="preserve">    計</t>
  </si>
  <si>
    <t>他部門利用堆肥評価額</t>
  </si>
  <si>
    <t>売   上   原   価</t>
  </si>
  <si>
    <t>売  上  総  利  益</t>
  </si>
  <si>
    <t>販売・一般管理費</t>
  </si>
  <si>
    <t>販売経費</t>
  </si>
  <si>
    <t>共済掛金</t>
  </si>
  <si>
    <t>租税公課諸負担</t>
  </si>
  <si>
    <t xml:space="preserve">     計</t>
  </si>
  <si>
    <t>営  業  利  益</t>
  </si>
  <si>
    <t>営業外収益</t>
  </si>
  <si>
    <t>受取利息</t>
  </si>
  <si>
    <t>奨励金・補填金</t>
  </si>
  <si>
    <t>営業外費用</t>
  </si>
  <si>
    <t>支払利子</t>
  </si>
  <si>
    <t>価格安定積立金</t>
  </si>
  <si>
    <t>支払地代</t>
  </si>
  <si>
    <t>経常利益</t>
  </si>
  <si>
    <t>経常所得</t>
  </si>
  <si>
    <t>（円）</t>
  </si>
  <si>
    <t>人</t>
  </si>
  <si>
    <t>日</t>
  </si>
  <si>
    <t>平均肥育日数</t>
  </si>
  <si>
    <t>生産性</t>
  </si>
  <si>
    <t>種雌豚平均飼養頭数</t>
  </si>
  <si>
    <t>肥育豚平均飼養頭数</t>
  </si>
  <si>
    <t>年間子豚出荷頭数</t>
  </si>
  <si>
    <t>年間肉豚出荷頭数</t>
  </si>
  <si>
    <t>養豚部門年間総所得</t>
  </si>
  <si>
    <t>種雌豚１頭当たり年間所得</t>
  </si>
  <si>
    <t>所得率（構成員）</t>
  </si>
  <si>
    <t>種雌豚１頭当たり</t>
  </si>
  <si>
    <t xml:space="preserve">   うち肉豚販売収入</t>
  </si>
  <si>
    <t xml:space="preserve">   うち購入飼料費</t>
  </si>
  <si>
    <t xml:space="preserve">   うち労働費</t>
  </si>
  <si>
    <t xml:space="preserve">   うち減価償却費</t>
  </si>
  <si>
    <t>収益性</t>
  </si>
  <si>
    <t>繁殖</t>
  </si>
  <si>
    <t>種雌豚１頭当たり年間平均分娩回数</t>
  </si>
  <si>
    <t>肥育</t>
  </si>
  <si>
    <t>種雌豚１頭当たり年間肉豚出荷頭数</t>
  </si>
  <si>
    <t>肥育豚事故率</t>
  </si>
  <si>
    <t>日齢</t>
  </si>
  <si>
    <t>体重</t>
  </si>
  <si>
    <t>肉豚出荷時</t>
  </si>
  <si>
    <t>出荷肉豚１頭１日当たり増体重</t>
  </si>
  <si>
    <t>肥育豚飼料要求率</t>
  </si>
  <si>
    <t>トータル飼料要求率</t>
  </si>
  <si>
    <t>枝肉１ｋｇ当たり平均価格</t>
  </si>
  <si>
    <t>枝肉規格「上」以上適合率</t>
  </si>
  <si>
    <t xml:space="preserve">種雌豚１頭当たり投下労働時間 </t>
  </si>
  <si>
    <t>総借入金残高（期末時）</t>
  </si>
  <si>
    <t>種雌豚１頭当たり借入金残高（期末時）</t>
  </si>
  <si>
    <t>種雌豚１頭当たり年間借入金償還負担額</t>
  </si>
  <si>
    <t>ｋｇ</t>
  </si>
  <si>
    <t>頭</t>
  </si>
  <si>
    <t>回</t>
  </si>
  <si>
    <t>％</t>
  </si>
  <si>
    <t>副産物価額</t>
  </si>
  <si>
    <t>差引生産原価</t>
  </si>
  <si>
    <t>種雌豚
１頭当たり</t>
  </si>
  <si>
    <t>種豚処分損</t>
  </si>
  <si>
    <t>種豚処分益</t>
  </si>
  <si>
    <t>子豚販売収入</t>
  </si>
  <si>
    <t>肥育豚販売収入</t>
  </si>
  <si>
    <t>候補豚等販売収入</t>
  </si>
  <si>
    <t>期首飼養豚評価額</t>
  </si>
  <si>
    <t>期末飼養豚評価額</t>
  </si>
  <si>
    <t>期中種豚振替額</t>
  </si>
  <si>
    <t>売上高経常利益率</t>
  </si>
  <si>
    <t>％</t>
  </si>
  <si>
    <t>労働所得（経常利益＋労賃）</t>
  </si>
  <si>
    <t>労働力１人当たり労働所得</t>
  </si>
  <si>
    <t>労働効率（労働所得時間単価）</t>
  </si>
  <si>
    <t>その他</t>
  </si>
  <si>
    <t xml:space="preserve">従業員 </t>
  </si>
  <si>
    <t>＜労働日数/１人（家族・構成員） ＞</t>
  </si>
  <si>
    <t>事務費・その他</t>
  </si>
  <si>
    <t xml:space="preserve">   うちもと畜費</t>
  </si>
  <si>
    <t>肥育開始時</t>
  </si>
  <si>
    <t>従業員・雇用</t>
  </si>
  <si>
    <t>販売
価格</t>
  </si>
  <si>
    <t>肉豚１頭当たり平均価格</t>
  </si>
  <si>
    <t>ｋｇ</t>
  </si>
  <si>
    <t>枝肉重量</t>
  </si>
  <si>
    <t>他部門所得</t>
  </si>
  <si>
    <t>水稲</t>
  </si>
  <si>
    <t>千円</t>
  </si>
  <si>
    <t>畑作</t>
  </si>
  <si>
    <t>　計</t>
  </si>
  <si>
    <t>（みなし）</t>
  </si>
  <si>
    <t>構成員（家族）１人当たり労働所得</t>
  </si>
  <si>
    <t>構成員（家族）１人当たり経常所得</t>
  </si>
  <si>
    <t>＜労働従事人数（家族・構成員） ＞</t>
  </si>
  <si>
    <t>労働生産・収益性</t>
  </si>
  <si>
    <t>差引生産原価＋販売・一般管理費</t>
  </si>
  <si>
    <t>出荷肉豚（子豚）１頭当たり差引生産原価＋販売・一般管理費</t>
  </si>
  <si>
    <t>労働力員数
（畜産・2000hr換算）</t>
  </si>
  <si>
    <t>備考</t>
  </si>
  <si>
    <t>項目</t>
  </si>
  <si>
    <t>養豚部門収入</t>
  </si>
  <si>
    <t>共済金</t>
  </si>
  <si>
    <t>計</t>
  </si>
  <si>
    <t>奨励金・補てん金等</t>
  </si>
  <si>
    <t>その他収入（作業請負等）</t>
  </si>
  <si>
    <t>加工販売部門</t>
  </si>
  <si>
    <t>補助金等</t>
  </si>
  <si>
    <t>子豚販売</t>
  </si>
  <si>
    <t>肥育豚販売</t>
  </si>
  <si>
    <t>候補豚販売</t>
  </si>
  <si>
    <t>堆肥販売</t>
  </si>
  <si>
    <t>経営実績年
（　　　　　年）</t>
  </si>
  <si>
    <t>経営比較対象年
（　　　　　年）</t>
  </si>
  <si>
    <t>県比較値
（　　　　　年）</t>
  </si>
  <si>
    <t>平均</t>
  </si>
  <si>
    <t>期首</t>
  </si>
  <si>
    <t>期末</t>
  </si>
  <si>
    <t>死亡・廃用</t>
  </si>
  <si>
    <t>雌</t>
  </si>
  <si>
    <t>種豚</t>
  </si>
  <si>
    <t>雄</t>
  </si>
  <si>
    <t>繁殖候補豚</t>
  </si>
  <si>
    <t>子豚</t>
  </si>
  <si>
    <t>肥育豚</t>
  </si>
  <si>
    <t xml:space="preserve">従業員 </t>
  </si>
  <si>
    <t>％(離乳時からの事故率）</t>
  </si>
  <si>
    <t>備考</t>
  </si>
  <si>
    <t>総額（円）</t>
  </si>
  <si>
    <t>加工販売部門</t>
  </si>
  <si>
    <t>生産部門</t>
  </si>
  <si>
    <t>加工・販売収入</t>
  </si>
  <si>
    <t>役員報酬</t>
  </si>
  <si>
    <t>加工部門費用</t>
  </si>
  <si>
    <t>販売部門費用</t>
  </si>
  <si>
    <t xml:space="preserve">家族構成員 </t>
  </si>
  <si>
    <t>家族構成員</t>
  </si>
  <si>
    <t>生産費用</t>
  </si>
  <si>
    <t>家族構成員</t>
  </si>
  <si>
    <t>区分</t>
  </si>
  <si>
    <t>経営主との続柄</t>
  </si>
  <si>
    <t>年間従事</t>
  </si>
  <si>
    <t>農業従事日数</t>
  </si>
  <si>
    <t>部門または作業担当</t>
  </si>
  <si>
    <t>備考</t>
  </si>
  <si>
    <r>
      <t>日数</t>
    </r>
    <r>
      <rPr>
        <sz val="11"/>
        <rFont val="Century"/>
        <family val="1"/>
      </rP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</si>
  <si>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r>
      <t>(</t>
    </r>
    <r>
      <rPr>
        <sz val="11"/>
        <rFont val="ＭＳ 明朝"/>
        <family val="1"/>
      </rPr>
      <t>日</t>
    </r>
    <r>
      <rPr>
        <sz val="11"/>
        <rFont val="Century"/>
        <family val="1"/>
      </rPr>
      <t>)</t>
    </r>
  </si>
  <si>
    <t>うち畜産</t>
  </si>
  <si>
    <t>構成員</t>
  </si>
  <si>
    <t>従業員</t>
  </si>
  <si>
    <t>臨時雇</t>
  </si>
  <si>
    <t>合計</t>
  </si>
  <si>
    <t>田</t>
  </si>
  <si>
    <t>畑</t>
  </si>
  <si>
    <t>樹園地</t>
  </si>
  <si>
    <t>牧草地</t>
  </si>
  <si>
    <t>自己所有</t>
  </si>
  <si>
    <t>借　入</t>
  </si>
  <si>
    <t>合　計</t>
  </si>
  <si>
    <r>
      <t>（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月～</t>
    </r>
    <r>
      <rPr>
        <sz val="10.5"/>
        <rFont val="Century"/>
        <family val="1"/>
      </rPr>
      <t xml:space="preserve">     </t>
    </r>
    <r>
      <rPr>
        <sz val="10.5"/>
        <rFont val="ＭＳ 明朝"/>
        <family val="1"/>
      </rPr>
      <t>年</t>
    </r>
    <r>
      <rPr>
        <sz val="10.5"/>
        <rFont val="Century"/>
        <family val="1"/>
      </rPr>
      <t xml:space="preserve">      </t>
    </r>
    <r>
      <rPr>
        <sz val="10.5"/>
        <rFont val="ＭＳ 明朝"/>
        <family val="1"/>
      </rPr>
      <t>月）</t>
    </r>
  </si>
  <si>
    <t>使用</t>
  </si>
  <si>
    <t>飼料の</t>
  </si>
  <si>
    <t>面　積（ａ）</t>
  </si>
  <si>
    <t>所有</t>
  </si>
  <si>
    <t>総収量</t>
  </si>
  <si>
    <t>主な利用形態等</t>
  </si>
  <si>
    <t>実面積</t>
  </si>
  <si>
    <t>のべ面積</t>
  </si>
  <si>
    <t>（ｔ）</t>
  </si>
  <si>
    <t>（採草の場合）</t>
  </si>
  <si>
    <t>600ａ</t>
  </si>
  <si>
    <t>自己</t>
  </si>
  <si>
    <t>840ｔ</t>
  </si>
  <si>
    <t>イタリアンライグラス</t>
  </si>
  <si>
    <t>500ａ</t>
  </si>
  <si>
    <t>借地</t>
  </si>
  <si>
    <t>500ｔ</t>
  </si>
  <si>
    <t>1番草：サイレージ</t>
  </si>
  <si>
    <r>
      <t>(５)</t>
    </r>
    <r>
      <rPr>
        <b/>
        <sz val="10.5"/>
        <rFont val="ＭＳ Ｐ明朝"/>
        <family val="1"/>
      </rPr>
      <t xml:space="preserve"> </t>
    </r>
    <r>
      <rPr>
        <b/>
        <sz val="14"/>
        <rFont val="ＭＳ Ｐ明朝"/>
        <family val="1"/>
      </rPr>
      <t>家畜排せつ物の処理・利用状況</t>
    </r>
  </si>
  <si>
    <t>処理の内容</t>
  </si>
  <si>
    <t>処理方式</t>
  </si>
  <si>
    <t>全て分離・一部分離・混合処理・その他（　　　　　）</t>
  </si>
  <si>
    <t>（○を付してください）</t>
  </si>
  <si>
    <t>処理方法</t>
  </si>
  <si>
    <t>（記述）</t>
  </si>
  <si>
    <t>敷　　料</t>
  </si>
  <si>
    <t>内容</t>
  </si>
  <si>
    <t>割合</t>
  </si>
  <si>
    <t>用途・
利用先等</t>
  </si>
  <si>
    <t>条件等</t>
  </si>
  <si>
    <t>利用の内容</t>
  </si>
  <si>
    <t>販　　売</t>
  </si>
  <si>
    <t>　　　％</t>
  </si>
  <si>
    <t>交　　換</t>
  </si>
  <si>
    <t xml:space="preserve">  　　％</t>
  </si>
  <si>
    <t>無償譲渡</t>
  </si>
  <si>
    <t>自家利用</t>
  </si>
  <si>
    <t>　  　％</t>
  </si>
  <si>
    <t>（４）自給飼料の生産と利用状況</t>
  </si>
  <si>
    <t>名称</t>
  </si>
  <si>
    <t>飼養方式</t>
  </si>
  <si>
    <t>自己所有・</t>
  </si>
  <si>
    <t>借入・共同別</t>
  </si>
  <si>
    <t>※航空写真等配置が分かるものを添付してください。</t>
  </si>
  <si>
    <t>借入先</t>
  </si>
  <si>
    <t>借入年月</t>
  </si>
  <si>
    <t>借入金額</t>
  </si>
  <si>
    <t>使途</t>
  </si>
  <si>
    <t>利子率</t>
  </si>
  <si>
    <t>償還年数</t>
  </si>
  <si>
    <t>当期償還元金</t>
  </si>
  <si>
    <t>当期支払利息</t>
  </si>
  <si>
    <t>期末借入残高</t>
  </si>
  <si>
    <t>うち据置期間</t>
  </si>
  <si>
    <t>計</t>
  </si>
  <si>
    <t>(６) 農業・畜産用施設の保有状況</t>
  </si>
  <si>
    <t>(３) 経営面積（実面積）</t>
  </si>
  <si>
    <t>(１) 従事者</t>
  </si>
  <si>
    <t>３　経営実績</t>
  </si>
  <si>
    <t>４　当期収入</t>
  </si>
  <si>
    <t>５　当期生産費用</t>
  </si>
  <si>
    <t>６　損益計算書</t>
  </si>
  <si>
    <t>精液・資材販売</t>
  </si>
  <si>
    <t>※緑色のセルは自動計算です</t>
  </si>
  <si>
    <t>地目</t>
  </si>
  <si>
    <t>品種・作付体系等</t>
  </si>
  <si>
    <t>（記入例）</t>
  </si>
  <si>
    <t>スーダングラス</t>
  </si>
  <si>
    <t>1番草：乾草
2番草：乾草</t>
  </si>
  <si>
    <t>採草・飼料作</t>
  </si>
  <si>
    <t>飼料畑</t>
  </si>
  <si>
    <t>二期作</t>
  </si>
  <si>
    <t>飼料用トウモロコシ</t>
  </si>
  <si>
    <t>350a</t>
  </si>
  <si>
    <t>自己</t>
  </si>
  <si>
    <t>200ｔ</t>
  </si>
  <si>
    <t>サイレージ</t>
  </si>
  <si>
    <t>水田</t>
  </si>
  <si>
    <t>飼料用稲</t>
  </si>
  <si>
    <t>400a</t>
  </si>
  <si>
    <t>借地</t>
  </si>
  <si>
    <t>50t</t>
  </si>
  <si>
    <t>ＷＣＳ</t>
  </si>
  <si>
    <t>採草+放牧
（兼用）</t>
  </si>
  <si>
    <t>飼料畑</t>
  </si>
  <si>
    <t>1番草収穫後放牧利用</t>
  </si>
  <si>
    <t>放牧</t>
  </si>
  <si>
    <t>300ａ</t>
  </si>
  <si>
    <t>※①「使用区分」ごとに「飼料の作付体系」を記入してください。</t>
  </si>
  <si>
    <t>　　なお、同一作付体系の場合、まとめて1つの作付地として記入してください。</t>
  </si>
  <si>
    <t>　②面積は実面積、のべ面積を記入してください。</t>
  </si>
  <si>
    <t>　③「総収量」が不明な場合は空白でも可。</t>
  </si>
  <si>
    <t>　④主な利用形態については、採草飼料の収穫後の利用形態（乾草、ｻｲﾚｰｼﾞ、ﾛｰﾙ等）を記述。</t>
  </si>
  <si>
    <t>　⑤記入例は削除してください。</t>
  </si>
  <si>
    <t>（単位：頭）</t>
  </si>
  <si>
    <t>区分</t>
  </si>
  <si>
    <t>飼養頭数</t>
  </si>
  <si>
    <t>品種別内訳</t>
  </si>
  <si>
    <t>（　　　　　　　　　　　　　）</t>
  </si>
  <si>
    <t>種雌豚</t>
  </si>
  <si>
    <t>（単位：ａ）</t>
  </si>
  <si>
    <t>※※平均飼養頭数の算出方法</t>
  </si>
  <si>
    <t>1.（期首飼養頭数+期末飼養頭数）÷２</t>
  </si>
  <si>
    <t>2.各月末飼養頭数の合計÷12月</t>
  </si>
  <si>
    <t>3.（期首飼養頭数+各月末飼養頭数）÷13月</t>
  </si>
  <si>
    <t>4.飼養延べ頭数（飼養延べ日数）÷365日</t>
  </si>
  <si>
    <t>※種豚：初回種付供用以降の豚</t>
  </si>
  <si>
    <t>※子豚：出生～子豚市場出荷または自家保留までの哺乳子豚、離乳子豚</t>
  </si>
  <si>
    <t>※肥育豚：肥育目的で飼養されている豚</t>
  </si>
  <si>
    <t>正常出荷</t>
  </si>
  <si>
    <t>※正常出荷：正常に販売に供した豚の頭数</t>
  </si>
  <si>
    <t>※繁殖候補豚：繁殖目的で導入または自家保留～初回種付供用までの豚</t>
  </si>
  <si>
    <t>年齢</t>
  </si>
  <si>
    <t>のべ人日　　　　　　　　日</t>
  </si>
  <si>
    <t>※加工販売に従事する者の日数も含めて記入のこと</t>
  </si>
  <si>
    <t>２　飼養規模</t>
  </si>
  <si>
    <t>労働力の構成</t>
  </si>
  <si>
    <t>(２) 経営規模</t>
  </si>
  <si>
    <t>(７) 長期借入金の状況</t>
  </si>
  <si>
    <t>※平成31年度実績を基に入力してください。</t>
  </si>
  <si>
    <t>分娩子豚頭数：子豚の頭数には、生きて生まれたものだけでなく、死産や分娩直後に死亡したものも含む。</t>
  </si>
  <si>
    <t>哺乳開始子豚頭数：生まれた子豚のうち生きて生まれ、哺乳を開始した頭数</t>
  </si>
  <si>
    <t>離乳子豚頭数：哺乳を開始した子豚のうち離乳に至った頭数</t>
  </si>
  <si>
    <t>肥育豚事故率：対象期間に死亡・廃用となった肥育豚の頭数÷対象期間に離乳した子豚の頭数×100</t>
  </si>
  <si>
    <t>飼料要求率（農場）：全ての飼料の使用量÷対象期間に出荷した肥育豚の肥育開始時から出荷時までの増体重</t>
  </si>
  <si>
    <t>飼料要求率（肥育豚）：子豚・肥育用飼料の使用量÷対象期間に出荷した肥育豚の肥育開始時から出荷時までの増体重</t>
  </si>
  <si>
    <t>枝肉規格「上」以上適合率：肥育豚販売頭数のうち格付「上」以上の頭数÷肥育豚販売頭数</t>
  </si>
  <si>
    <t>１腹当たり分娩子豚頭数</t>
  </si>
  <si>
    <t>種雌豚１頭当たり年間分娩子豚頭数</t>
  </si>
  <si>
    <t>１腹当たり哺乳開始子豚頭数</t>
  </si>
  <si>
    <t>種雌豚１頭当たり年間哺乳開始子豚頭数</t>
  </si>
  <si>
    <t>１腹当たり離乳子豚頭数</t>
  </si>
  <si>
    <t>種雌豚１頭当たり年間離乳子豚頭数</t>
  </si>
  <si>
    <t>構造
性能・馬力</t>
  </si>
  <si>
    <t>頭羽数規模・
面積</t>
  </si>
  <si>
    <t>性別</t>
  </si>
  <si>
    <t>男　・　女</t>
  </si>
  <si>
    <t>※「２　飼養規模」の平均飼養頭数と一致するように記載してください。(小数点第1位まで)</t>
  </si>
  <si>
    <t>※小数点以下は四捨五入</t>
  </si>
  <si>
    <t>（記載例）
〇〇農業協同組合</t>
  </si>
  <si>
    <t>自己所有</t>
  </si>
  <si>
    <t>4ｔトラック</t>
  </si>
  <si>
    <r>
      <t>250</t>
    </r>
    <r>
      <rPr>
        <sz val="12"/>
        <rFont val="ＭＳ Ｐ明朝"/>
        <family val="1"/>
      </rPr>
      <t>馬力</t>
    </r>
  </si>
  <si>
    <t>肥育舎</t>
  </si>
  <si>
    <t>(記入例)
分娩舎</t>
  </si>
  <si>
    <t>鉄骨
スノコ</t>
  </si>
  <si>
    <t>鉄骨
踏込豚舎</t>
  </si>
  <si>
    <t>汚水処理施設</t>
  </si>
  <si>
    <t>コンクリート</t>
  </si>
  <si>
    <r>
      <t>300</t>
    </r>
    <r>
      <rPr>
        <sz val="12"/>
        <rFont val="ＭＳ Ｐ明朝"/>
        <family val="1"/>
      </rPr>
      <t>㎡</t>
    </r>
  </si>
  <si>
    <r>
      <t>100</t>
    </r>
    <r>
      <rPr>
        <sz val="12"/>
        <rFont val="ＭＳ Ｐ明朝"/>
        <family val="1"/>
      </rPr>
      <t>頭
400㎡</t>
    </r>
  </si>
  <si>
    <r>
      <t>300</t>
    </r>
    <r>
      <rPr>
        <sz val="12"/>
        <rFont val="ＭＳ Ｐ明朝"/>
        <family val="1"/>
      </rPr>
      <t>頭
2,000㎡</t>
    </r>
  </si>
  <si>
    <t>ｽﾄｰﾙ方式</t>
  </si>
  <si>
    <t>群飼育</t>
  </si>
  <si>
    <t>豚舎</t>
  </si>
  <si>
    <t>※平均飼養頭数は小数点第1位まで記入、その他の項目は整数で移入</t>
  </si>
  <si>
    <t>項番</t>
  </si>
  <si>
    <t>算式</t>
  </si>
  <si>
    <t>小数点</t>
  </si>
  <si>
    <t>①</t>
  </si>
  <si>
    <t>②</t>
  </si>
  <si>
    <t>③</t>
  </si>
  <si>
    <t>④</t>
  </si>
  <si>
    <t>⑤</t>
  </si>
  <si>
    <t>①/2000</t>
  </si>
  <si>
    <t>小数点第1位</t>
  </si>
  <si>
    <t>⑥</t>
  </si>
  <si>
    <t>②/2000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</si>
  <si>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</si>
  <si>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</si>
  <si>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</si>
  <si>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</si>
  <si>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</si>
  <si>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</si>
  <si>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</si>
  <si>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</si>
  <si>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</si>
  <si>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</si>
  <si>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</si>
  <si>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</si>
  <si>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</si>
  <si>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</si>
  <si>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5③/⑦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</si>
  <si>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</si>
  <si>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</si>
  <si>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</si>
  <si>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</si>
  <si>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</si>
  <si>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</si>
  <si>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</si>
  <si>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</si>
  <si>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</si>
  <si>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</si>
  <si>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小数点第2位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</si>
  <si>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</si>
  <si>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</si>
  <si>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</si>
  <si>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</si>
  <si>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</si>
  <si>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</si>
  <si>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</si>
  <si>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</si>
  <si>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</si>
  <si>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</si>
  <si>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経常利益/売上高*100</t>
  </si>
  <si>
    <t>㊶</t>
  </si>
  <si>
    <t>(①+②)/⑦</t>
  </si>
  <si>
    <t>㊷</t>
  </si>
  <si>
    <t>㊸</t>
  </si>
  <si>
    <t>経常利益＋労働費計＋役員報酬</t>
  </si>
  <si>
    <t>㊹</t>
  </si>
  <si>
    <t>㊺</t>
  </si>
  <si>
    <t>㊻</t>
  </si>
  <si>
    <t>2 種豚雌平均飼養頭数</t>
  </si>
  <si>
    <t>2 肥育豚平均飼養頭数</t>
  </si>
  <si>
    <t>2　子豚正常出荷頭数</t>
  </si>
  <si>
    <t>2　肥育豚正常出荷頭数</t>
  </si>
  <si>
    <t>①+②+③+④+⑤+⑥+⑦+⑧+⑨</t>
  </si>
  <si>
    <t>⑪+⑫+⑬+⑭</t>
  </si>
  <si>
    <t>⑩+⑮</t>
  </si>
  <si>
    <t>⑤+⑥</t>
  </si>
  <si>
    <t>⑪+⑫+⑬</t>
  </si>
  <si>
    <t>①+②+③+④+⑦+⑧+⑨+⑩+⑭+⑮+⑯+⑰+⑱</t>
  </si>
  <si>
    <t>4①</t>
  </si>
  <si>
    <t>4②</t>
  </si>
  <si>
    <t>4③</t>
  </si>
  <si>
    <t>4④</t>
  </si>
  <si>
    <t>㉚</t>
  </si>
  <si>
    <t>㉛</t>
  </si>
  <si>
    <t>㉜</t>
  </si>
  <si>
    <t>㉝</t>
  </si>
  <si>
    <t>①+②+③+④+⑤</t>
  </si>
  <si>
    <t>5⑳</t>
  </si>
  <si>
    <t>5㉑</t>
  </si>
  <si>
    <t>5㉒</t>
  </si>
  <si>
    <t>5⑲</t>
  </si>
  <si>
    <t>⑦+⑧-⑨-⑩-⑪</t>
  </si>
  <si>
    <t>⑥-⑫</t>
  </si>
  <si>
    <t>⑬-⑲</t>
  </si>
  <si>
    <t>⑭+⑮+⑯+⑰+⑱</t>
  </si>
  <si>
    <t>4⑦</t>
  </si>
  <si>
    <t>㉑+㉒+㉓+㉔</t>
  </si>
  <si>
    <t>㉖+㉗+㉘+㉙+㉚</t>
  </si>
  <si>
    <t>⑳+㉕-㉛</t>
  </si>
  <si>
    <t>㉜+5⑤+⑰</t>
  </si>
  <si>
    <t>6㉝</t>
  </si>
  <si>
    <t>6㉝/6⑥*100</t>
  </si>
  <si>
    <t>⑪/⑦</t>
  </si>
  <si>
    <t>6⑥/⑦</t>
  </si>
  <si>
    <t>6②/⑦</t>
  </si>
  <si>
    <t>5⑲/⑦</t>
  </si>
  <si>
    <t>5②/⑦</t>
  </si>
  <si>
    <t>5⑦/⑦</t>
  </si>
  <si>
    <t>5⑭/⑦</t>
  </si>
  <si>
    <t>頭</t>
  </si>
  <si>
    <t>6㉝/6⑧*100</t>
  </si>
  <si>
    <t>6㉝/⑤</t>
  </si>
  <si>
    <t>6㉜+6⑰+5⑦</t>
  </si>
  <si>
    <t>㊵</t>
  </si>
  <si>
    <t>㊶</t>
  </si>
  <si>
    <t>㊷</t>
  </si>
  <si>
    <t>㊼</t>
  </si>
  <si>
    <t>㊽</t>
  </si>
  <si>
    <t>㊺/(⑤+⑥)</t>
  </si>
  <si>
    <t>㊺/⑤</t>
  </si>
  <si>
    <t>㊺/(①+②)</t>
  </si>
  <si>
    <t>㉜-㉚</t>
  </si>
  <si>
    <t>(㉝-㉛)/㉞</t>
  </si>
  <si>
    <t>㊴/㊳</t>
  </si>
  <si>
    <t>㊷/⑦</t>
  </si>
  <si>
    <t>2：飼養規模</t>
  </si>
  <si>
    <t>3：経営実績</t>
  </si>
  <si>
    <t>4：当期収入</t>
  </si>
  <si>
    <t>5：当期生産費用</t>
  </si>
  <si>
    <t>6：損益計算書</t>
  </si>
  <si>
    <t>6①+6③+6④+6⑤+6⑪</t>
  </si>
  <si>
    <t>⑲+⑳-㉑-㉒-㉓</t>
  </si>
  <si>
    <t>出荷肉豚１頭当たり生産原価</t>
  </si>
  <si>
    <t>㉔/3⑩</t>
  </si>
  <si>
    <t>㉔+6⑲</t>
  </si>
  <si>
    <t>㉖/3⑩</t>
  </si>
  <si>
    <t>㉘+㉙+㉚+㉛</t>
  </si>
  <si>
    <t>事故畜、販売された子豚、繁殖雌豚、種雄豚及びきゅう肥</t>
  </si>
  <si>
    <t>当期生産費用+期首評価額-期中振替額-期末評価額-副産物価額</t>
  </si>
  <si>
    <t>期首評価額+当期生産費用-期中振替額-期末評価額-他部門利用堆肥評価額</t>
  </si>
  <si>
    <t>売上高計-売上原価計</t>
  </si>
  <si>
    <t>売上総利益-一般管理費計</t>
  </si>
  <si>
    <t>営業利益+営業外収益計-営業外費用計</t>
  </si>
  <si>
    <t>経常利益＋家族従業員労働費＋役員報酬</t>
  </si>
  <si>
    <t>１ 推薦事例の概況（平成　　年　　月～令和　　年　　月）</t>
  </si>
  <si>
    <t>※平成31年4月～令和2年3月に決算期がある実績を基に入力してください。</t>
  </si>
  <si>
    <t>Ｈ１３年
４月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</si>
</sst>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_ "/>
    <numFmt numFmtId="184" formatCode="0.00000000_ "/>
    <numFmt numFmtId="185" formatCode="0.0000000_ "/>
    <numFmt numFmtId="186" formatCode="#,##0.0"/>
    <numFmt numFmtId="187" formatCode="0;_ "/>
    <numFmt numFmtId="188" formatCode="0;_ꠀ"/>
    <numFmt numFmtId="189" formatCode="0;_䀀"/>
    <numFmt numFmtId="190" formatCode="0;_㠀"/>
    <numFmt numFmtId="191" formatCode="0.000000000_ "/>
    <numFmt numFmtId="192" formatCode="0.0000000000_ "/>
    <numFmt numFmtId="193" formatCode="0.00000000000_ "/>
    <numFmt numFmtId="194" formatCode="0.000000000000_ "/>
    <numFmt numFmtId="195" formatCode="#,##0.0;[Red]\-#,##0.0"/>
    <numFmt numFmtId="196" formatCode="0.0"/>
    <numFmt numFmtId="197" formatCode="0;_砀"/>
    <numFmt numFmtId="198" formatCode="0;_퐀"/>
    <numFmt numFmtId="199" formatCode="#,###"/>
    <numFmt numFmtId="200" formatCode="#,##0.000;[Red]\-#,##0.000"/>
    <numFmt numFmtId="201" formatCode="#,##0.0000;[Red]\-#,##0.0000"/>
    <numFmt numFmtId="202" formatCode="#,##0_ "/>
    <numFmt numFmtId="203" formatCode="0;_밀"/>
    <numFmt numFmtId="204" formatCode="00&quot;－&quot;00"/>
    <numFmt numFmtId="205" formatCode="#,##0_);[Red]\(#,##0\)"/>
    <numFmt numFmtId="206" formatCode="0.0000000000000_ "/>
    <numFmt numFmtId="207" formatCode="0;_簀"/>
    <numFmt numFmtId="208" formatCode="0;_ꀀ"/>
    <numFmt numFmtId="209" formatCode="0.000"/>
    <numFmt numFmtId="210" formatCode="0.0000"/>
    <numFmt numFmtId="211" formatCode="#,###.0"/>
    <numFmt numFmtId="212" formatCode="#,###.00"/>
    <numFmt numFmtId="213" formatCode="yyyy&quot;年&quot;m&quot;月&quot;;@"/>
    <numFmt numFmtId="214" formatCode="0_);[Red]\(0\)"/>
    <numFmt numFmtId="215" formatCode="0.00_);[Red]\(0.00\)"/>
    <numFmt numFmtId="216" formatCode="0.00;[Red]0.00"/>
    <numFmt numFmtId="217" formatCode="#,##0.0_ "/>
    <numFmt numFmtId="218" formatCode="#,##0;[Red]#,##0"/>
    <numFmt numFmtId="219" formatCode="0;[Red]0"/>
    <numFmt numFmtId="220" formatCode="0.0;[Red]0.0"/>
    <numFmt numFmtId="221" formatCode="0.000;[Red]0.000"/>
    <numFmt numFmtId="222" formatCode="#,##0.0_);[Red]\(#,##0.0\)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[$]ggge&quot;年&quot;m&quot;月&quot;d&quot;日&quot;;@"/>
    <numFmt numFmtId="231" formatCode="[$]gge&quot;年&quot;m&quot;月&quot;d&quot;日&quot;;@"/>
  </numFmts>
  <fonts count="5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8"/>
      <name val="ＭＳ 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1"/>
      <name val="Century"/>
      <family val="1"/>
    </font>
    <font>
      <sz val="12"/>
      <name val="Times New Roman"/>
      <family val="1"/>
    </font>
    <font>
      <sz val="10.5"/>
      <name val="ＭＳ 明朝"/>
      <family val="1"/>
    </font>
    <font>
      <sz val="10.5"/>
      <name val="Century"/>
      <family val="1"/>
    </font>
    <font>
      <b/>
      <sz val="10.5"/>
      <name val="ＭＳ Ｐ明朝"/>
      <family val="1"/>
    </font>
    <font>
      <sz val="8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14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1"/>
      <color theme="1"/>
      <name val="Calibri"/>
      <family val="3"/>
    </font>
    <font>
      <sz val="12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>
      <alignment vertical="center"/>
      <protection/>
    </xf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99" fontId="1" fillId="0" borderId="0" xfId="0" applyNumberFormat="1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38" fontId="1" fillId="0" borderId="12" xfId="49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2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7" fontId="1" fillId="0" borderId="16" xfId="42" applyNumberFormat="1" applyFont="1" applyFill="1" applyBorder="1" applyAlignment="1">
      <alignment vertical="center"/>
    </xf>
    <xf numFmtId="199" fontId="1" fillId="0" borderId="0" xfId="49" applyNumberFormat="1" applyFont="1" applyFill="1" applyAlignment="1">
      <alignment vertical="center"/>
    </xf>
    <xf numFmtId="199" fontId="1" fillId="0" borderId="10" xfId="49" applyNumberFormat="1" applyFont="1" applyFill="1" applyBorder="1" applyAlignment="1">
      <alignment vertical="center"/>
    </xf>
    <xf numFmtId="199" fontId="1" fillId="0" borderId="23" xfId="49" applyNumberFormat="1" applyFont="1" applyFill="1" applyBorder="1" applyAlignment="1">
      <alignment vertical="center"/>
    </xf>
    <xf numFmtId="199" fontId="1" fillId="0" borderId="0" xfId="49" applyNumberFormat="1" applyFont="1" applyFill="1" applyBorder="1" applyAlignment="1">
      <alignment vertical="center"/>
    </xf>
    <xf numFmtId="199" fontId="1" fillId="0" borderId="0" xfId="49" applyNumberFormat="1" applyFont="1" applyFill="1" applyBorder="1" applyAlignment="1">
      <alignment horizontal="right" vertical="center"/>
    </xf>
    <xf numFmtId="199" fontId="1" fillId="0" borderId="0" xfId="49" applyNumberFormat="1" applyFont="1" applyAlignment="1">
      <alignment vertical="center"/>
    </xf>
    <xf numFmtId="199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99" fontId="1" fillId="0" borderId="19" xfId="49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199" fontId="1" fillId="0" borderId="24" xfId="49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shrinkToFit="1"/>
    </xf>
    <xf numFmtId="0" fontId="1" fillId="4" borderId="12" xfId="0" applyFont="1" applyFill="1" applyBorder="1" applyAlignment="1">
      <alignment horizontal="center" vertical="center"/>
    </xf>
    <xf numFmtId="38" fontId="1" fillId="0" borderId="26" xfId="49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vertical="center"/>
    </xf>
    <xf numFmtId="195" fontId="1" fillId="0" borderId="27" xfId="49" applyNumberFormat="1" applyFont="1" applyFill="1" applyBorder="1" applyAlignment="1">
      <alignment vertical="center"/>
    </xf>
    <xf numFmtId="38" fontId="1" fillId="0" borderId="27" xfId="49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38" fontId="1" fillId="0" borderId="28" xfId="49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 shrinkToFit="1"/>
    </xf>
    <xf numFmtId="0" fontId="1" fillId="4" borderId="23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 textRotation="255"/>
    </xf>
    <xf numFmtId="0" fontId="1" fillId="4" borderId="10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38" fontId="1" fillId="4" borderId="27" xfId="49" applyFont="1" applyFill="1" applyBorder="1" applyAlignment="1">
      <alignment vertical="center"/>
    </xf>
    <xf numFmtId="186" fontId="1" fillId="4" borderId="27" xfId="0" applyNumberFormat="1" applyFont="1" applyFill="1" applyBorder="1" applyAlignment="1">
      <alignment vertical="center"/>
    </xf>
    <xf numFmtId="3" fontId="1" fillId="4" borderId="27" xfId="0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30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38" fontId="1" fillId="4" borderId="10" xfId="49" applyFont="1" applyFill="1" applyBorder="1" applyAlignment="1">
      <alignment vertical="center"/>
    </xf>
    <xf numFmtId="38" fontId="1" fillId="4" borderId="10" xfId="0" applyNumberFormat="1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38" fontId="1" fillId="4" borderId="20" xfId="49" applyFont="1" applyFill="1" applyBorder="1" applyAlignment="1">
      <alignment vertical="center"/>
    </xf>
    <xf numFmtId="0" fontId="1" fillId="4" borderId="32" xfId="0" applyFont="1" applyFill="1" applyBorder="1" applyAlignment="1">
      <alignment horizontal="center" vertical="center" wrapText="1"/>
    </xf>
    <xf numFmtId="199" fontId="1" fillId="4" borderId="33" xfId="49" applyNumberFormat="1" applyFont="1" applyFill="1" applyBorder="1" applyAlignment="1">
      <alignment horizontal="right" vertical="center"/>
    </xf>
    <xf numFmtId="199" fontId="1" fillId="4" borderId="34" xfId="49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/>
    </xf>
    <xf numFmtId="199" fontId="1" fillId="4" borderId="23" xfId="49" applyNumberFormat="1" applyFont="1" applyFill="1" applyBorder="1" applyAlignment="1">
      <alignment vertical="center"/>
    </xf>
    <xf numFmtId="0" fontId="1" fillId="4" borderId="35" xfId="0" applyFont="1" applyFill="1" applyBorder="1" applyAlignment="1">
      <alignment horizontal="center" vertical="center"/>
    </xf>
    <xf numFmtId="205" fontId="1" fillId="4" borderId="23" xfId="49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199" fontId="1" fillId="4" borderId="32" xfId="0" applyNumberFormat="1" applyFont="1" applyFill="1" applyBorder="1" applyAlignment="1">
      <alignment horizontal="center" vertical="center" wrapText="1"/>
    </xf>
    <xf numFmtId="199" fontId="1" fillId="4" borderId="36" xfId="49" applyNumberFormat="1" applyFont="1" applyFill="1" applyBorder="1" applyAlignment="1">
      <alignment horizontal="right" vertical="center"/>
    </xf>
    <xf numFmtId="199" fontId="1" fillId="4" borderId="10" xfId="49" applyNumberFormat="1" applyFont="1" applyFill="1" applyBorder="1" applyAlignment="1">
      <alignment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199" fontId="1" fillId="0" borderId="40" xfId="49" applyNumberFormat="1" applyFont="1" applyFill="1" applyBorder="1" applyAlignment="1">
      <alignment horizontal="center" vertical="center"/>
    </xf>
    <xf numFmtId="199" fontId="1" fillId="4" borderId="41" xfId="0" applyNumberFormat="1" applyFont="1" applyFill="1" applyBorder="1" applyAlignment="1">
      <alignment horizontal="center" vertical="center"/>
    </xf>
    <xf numFmtId="218" fontId="1" fillId="4" borderId="23" xfId="49" applyNumberFormat="1" applyFont="1" applyFill="1" applyBorder="1" applyAlignment="1">
      <alignment vertical="center"/>
    </xf>
    <xf numFmtId="218" fontId="1" fillId="0" borderId="10" xfId="49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right" vertical="center"/>
    </xf>
    <xf numFmtId="220" fontId="1" fillId="0" borderId="27" xfId="0" applyNumberFormat="1" applyFont="1" applyFill="1" applyBorder="1" applyAlignment="1">
      <alignment vertical="center"/>
    </xf>
    <xf numFmtId="220" fontId="1" fillId="4" borderId="30" xfId="0" applyNumberFormat="1" applyFont="1" applyFill="1" applyBorder="1" applyAlignment="1">
      <alignment vertical="center"/>
    </xf>
    <xf numFmtId="220" fontId="1" fillId="4" borderId="27" xfId="0" applyNumberFormat="1" applyFont="1" applyFill="1" applyBorder="1" applyAlignment="1">
      <alignment vertical="center"/>
    </xf>
    <xf numFmtId="221" fontId="1" fillId="4" borderId="27" xfId="0" applyNumberFormat="1" applyFont="1" applyFill="1" applyBorder="1" applyAlignment="1">
      <alignment vertical="center"/>
    </xf>
    <xf numFmtId="199" fontId="1" fillId="4" borderId="43" xfId="49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vertical="center" shrinkToFit="1"/>
    </xf>
    <xf numFmtId="0" fontId="1" fillId="0" borderId="44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vertical="center" shrinkToFit="1"/>
    </xf>
    <xf numFmtId="204" fontId="3" fillId="32" borderId="46" xfId="0" applyNumberFormat="1" applyFont="1" applyFill="1" applyBorder="1" applyAlignment="1">
      <alignment horizontal="center" vertical="center" wrapText="1" shrinkToFit="1"/>
    </xf>
    <xf numFmtId="196" fontId="1" fillId="4" borderId="12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38" fontId="1" fillId="0" borderId="21" xfId="49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vertical="center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204" fontId="3" fillId="32" borderId="52" xfId="0" applyNumberFormat="1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1" fillId="0" borderId="53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vertical="center"/>
    </xf>
    <xf numFmtId="186" fontId="1" fillId="0" borderId="55" xfId="0" applyNumberFormat="1" applyFont="1" applyFill="1" applyBorder="1" applyAlignment="1">
      <alignment horizontal="center" vertical="center"/>
    </xf>
    <xf numFmtId="186" fontId="1" fillId="0" borderId="56" xfId="0" applyNumberFormat="1" applyFont="1" applyFill="1" applyBorder="1" applyAlignment="1">
      <alignment vertical="center"/>
    </xf>
    <xf numFmtId="186" fontId="1" fillId="0" borderId="57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199" fontId="1" fillId="0" borderId="34" xfId="0" applyNumberFormat="1" applyFont="1" applyFill="1" applyBorder="1" applyAlignment="1">
      <alignment vertical="center"/>
    </xf>
    <xf numFmtId="199" fontId="1" fillId="33" borderId="36" xfId="0" applyNumberFormat="1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199" fontId="1" fillId="4" borderId="53" xfId="49" applyNumberFormat="1" applyFont="1" applyFill="1" applyBorder="1" applyAlignment="1">
      <alignment vertical="center"/>
    </xf>
    <xf numFmtId="199" fontId="1" fillId="4" borderId="23" xfId="49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99" fontId="1" fillId="0" borderId="33" xfId="0" applyNumberFormat="1" applyFont="1" applyFill="1" applyBorder="1" applyAlignment="1">
      <alignment vertical="center"/>
    </xf>
    <xf numFmtId="199" fontId="1" fillId="0" borderId="13" xfId="0" applyNumberFormat="1" applyFont="1" applyFill="1" applyBorder="1" applyAlignment="1">
      <alignment vertical="center"/>
    </xf>
    <xf numFmtId="199" fontId="1" fillId="0" borderId="11" xfId="0" applyNumberFormat="1" applyFont="1" applyFill="1" applyBorder="1" applyAlignment="1">
      <alignment vertical="center"/>
    </xf>
    <xf numFmtId="199" fontId="1" fillId="33" borderId="35" xfId="0" applyNumberFormat="1" applyFont="1" applyFill="1" applyBorder="1" applyAlignment="1">
      <alignment vertical="center"/>
    </xf>
    <xf numFmtId="0" fontId="1" fillId="33" borderId="35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justify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right" vertical="center" wrapText="1"/>
    </xf>
    <xf numFmtId="0" fontId="13" fillId="0" borderId="61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34" xfId="0" applyFont="1" applyBorder="1" applyAlignment="1">
      <alignment horizontal="justify" vertical="center" wrapText="1"/>
    </xf>
    <xf numFmtId="0" fontId="12" fillId="0" borderId="4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justify" vertical="center" wrapText="1"/>
    </xf>
    <xf numFmtId="0" fontId="13" fillId="0" borderId="62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5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justify" vertical="center" wrapText="1"/>
    </xf>
    <xf numFmtId="0" fontId="12" fillId="0" borderId="72" xfId="0" applyFont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0" fillId="34" borderId="75" xfId="0" applyFont="1" applyFill="1" applyBorder="1" applyAlignment="1">
      <alignment horizontal="justify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justify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justify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63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center" vertical="center" wrapText="1"/>
    </xf>
    <xf numFmtId="0" fontId="10" fillId="34" borderId="76" xfId="0" applyFont="1" applyFill="1" applyBorder="1" applyAlignment="1">
      <alignment horizontal="justify" vertical="center" wrapText="1"/>
    </xf>
    <xf numFmtId="0" fontId="10" fillId="34" borderId="77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left" vertical="center" wrapText="1"/>
    </xf>
    <xf numFmtId="0" fontId="10" fillId="34" borderId="37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left" vertical="center" wrapText="1"/>
    </xf>
    <xf numFmtId="0" fontId="10" fillId="34" borderId="53" xfId="0" applyFont="1" applyFill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6" fillId="34" borderId="18" xfId="0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99" fontId="1" fillId="33" borderId="19" xfId="49" applyNumberFormat="1" applyFont="1" applyFill="1" applyBorder="1" applyAlignment="1">
      <alignment vertical="center"/>
    </xf>
    <xf numFmtId="199" fontId="1" fillId="33" borderId="23" xfId="49" applyNumberFormat="1" applyFont="1" applyFill="1" applyBorder="1" applyAlignment="1">
      <alignment horizontal="right" vertical="center"/>
    </xf>
    <xf numFmtId="199" fontId="1" fillId="33" borderId="23" xfId="49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textRotation="255"/>
    </xf>
    <xf numFmtId="38" fontId="1" fillId="33" borderId="27" xfId="49" applyFont="1" applyFill="1" applyBorder="1" applyAlignment="1">
      <alignment vertical="center"/>
    </xf>
    <xf numFmtId="199" fontId="1" fillId="0" borderId="78" xfId="4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82" fontId="1" fillId="0" borderId="27" xfId="0" applyNumberFormat="1" applyFont="1" applyFill="1" applyBorder="1" applyAlignment="1">
      <alignment vertical="center"/>
    </xf>
    <xf numFmtId="0" fontId="20" fillId="0" borderId="6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38" fontId="1" fillId="0" borderId="57" xfId="49" applyFont="1" applyFill="1" applyBorder="1" applyAlignment="1">
      <alignment vertical="center"/>
    </xf>
    <xf numFmtId="38" fontId="1" fillId="0" borderId="64" xfId="49" applyFont="1" applyFill="1" applyBorder="1" applyAlignment="1">
      <alignment vertical="center"/>
    </xf>
    <xf numFmtId="38" fontId="1" fillId="0" borderId="56" xfId="49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7" fontId="1" fillId="0" borderId="0" xfId="42" applyNumberFormat="1" applyFont="1" applyFill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204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204" fontId="1" fillId="0" borderId="79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38" xfId="0" applyFont="1" applyFill="1" applyBorder="1" applyAlignment="1">
      <alignment vertical="center" shrinkToFit="1"/>
    </xf>
    <xf numFmtId="0" fontId="1" fillId="0" borderId="50" xfId="0" applyFont="1" applyFill="1" applyBorder="1" applyAlignment="1">
      <alignment vertical="center" shrinkToFit="1"/>
    </xf>
    <xf numFmtId="0" fontId="14" fillId="0" borderId="43" xfId="0" applyFont="1" applyBorder="1" applyAlignment="1">
      <alignment vertical="center" wrapText="1"/>
    </xf>
    <xf numFmtId="38" fontId="14" fillId="0" borderId="43" xfId="49" applyFont="1" applyBorder="1" applyAlignment="1">
      <alignment vertical="center" wrapText="1"/>
    </xf>
    <xf numFmtId="38" fontId="14" fillId="0" borderId="36" xfId="49" applyFont="1" applyBorder="1" applyAlignment="1">
      <alignment vertical="center" wrapText="1"/>
    </xf>
    <xf numFmtId="0" fontId="12" fillId="34" borderId="23" xfId="0" applyFont="1" applyFill="1" applyBorder="1" applyAlignment="1">
      <alignment horizontal="center" vertical="center" wrapText="1"/>
    </xf>
    <xf numFmtId="38" fontId="12" fillId="34" borderId="23" xfId="49" applyFont="1" applyFill="1" applyBorder="1" applyAlignment="1">
      <alignment horizontal="right" vertical="center" wrapText="1"/>
    </xf>
    <xf numFmtId="0" fontId="12" fillId="34" borderId="23" xfId="0" applyFont="1" applyFill="1" applyBorder="1" applyAlignment="1">
      <alignment horizontal="right" vertical="center" wrapText="1"/>
    </xf>
    <xf numFmtId="0" fontId="12" fillId="34" borderId="53" xfId="0" applyFont="1" applyFill="1" applyBorder="1" applyAlignment="1">
      <alignment horizontal="right" vertical="center" wrapText="1"/>
    </xf>
    <xf numFmtId="38" fontId="12" fillId="34" borderId="34" xfId="49" applyFont="1" applyFill="1" applyBorder="1" applyAlignment="1">
      <alignment horizontal="right" vertical="center" wrapText="1"/>
    </xf>
    <xf numFmtId="0" fontId="21" fillId="34" borderId="56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right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justify" vertical="center" wrapText="1"/>
    </xf>
    <xf numFmtId="0" fontId="12" fillId="0" borderId="82" xfId="0" applyFont="1" applyBorder="1" applyAlignment="1">
      <alignment horizontal="justify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35" borderId="85" xfId="0" applyFont="1" applyFill="1" applyBorder="1" applyAlignment="1">
      <alignment horizontal="center" vertical="center" textRotation="255" wrapText="1"/>
    </xf>
    <xf numFmtId="0" fontId="12" fillId="35" borderId="77" xfId="0" applyFont="1" applyFill="1" applyBorder="1" applyAlignment="1">
      <alignment horizontal="center" vertical="center" textRotation="255" wrapText="1"/>
    </xf>
    <xf numFmtId="0" fontId="12" fillId="35" borderId="79" xfId="0" applyFont="1" applyFill="1" applyBorder="1" applyAlignment="1">
      <alignment horizontal="center" vertical="center" textRotation="255" wrapText="1"/>
    </xf>
    <xf numFmtId="0" fontId="12" fillId="35" borderId="18" xfId="0" applyFont="1" applyFill="1" applyBorder="1" applyAlignment="1">
      <alignment horizontal="center" vertical="center" textRotation="255" wrapText="1"/>
    </xf>
    <xf numFmtId="0" fontId="12" fillId="35" borderId="86" xfId="0" applyFont="1" applyFill="1" applyBorder="1" applyAlignment="1">
      <alignment horizontal="center" vertical="center" textRotation="255" wrapText="1"/>
    </xf>
    <xf numFmtId="0" fontId="12" fillId="35" borderId="82" xfId="0" applyFont="1" applyFill="1" applyBorder="1" applyAlignment="1">
      <alignment horizontal="center" vertical="center" textRotation="255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10" fillId="34" borderId="89" xfId="0" applyFont="1" applyFill="1" applyBorder="1" applyAlignment="1">
      <alignment horizontal="justify" vertical="center" wrapText="1"/>
    </xf>
    <xf numFmtId="0" fontId="10" fillId="34" borderId="33" xfId="0" applyFont="1" applyFill="1" applyBorder="1" applyAlignment="1">
      <alignment horizontal="justify" vertical="center" wrapText="1"/>
    </xf>
    <xf numFmtId="0" fontId="10" fillId="34" borderId="71" xfId="0" applyFont="1" applyFill="1" applyBorder="1" applyAlignment="1">
      <alignment horizontal="center" vertical="center" wrapText="1"/>
    </xf>
    <xf numFmtId="0" fontId="10" fillId="34" borderId="63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justify" vertical="center" wrapText="1"/>
    </xf>
    <xf numFmtId="0" fontId="10" fillId="34" borderId="53" xfId="0" applyFont="1" applyFill="1" applyBorder="1" applyAlignment="1">
      <alignment horizontal="justify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0" fillId="34" borderId="57" xfId="0" applyFont="1" applyFill="1" applyBorder="1" applyAlignment="1">
      <alignment horizontal="center" vertical="center" wrapText="1"/>
    </xf>
    <xf numFmtId="0" fontId="12" fillId="35" borderId="90" xfId="0" applyFont="1" applyFill="1" applyBorder="1" applyAlignment="1">
      <alignment horizontal="center" vertical="center" textRotation="255" wrapText="1"/>
    </xf>
    <xf numFmtId="0" fontId="12" fillId="35" borderId="91" xfId="0" applyFont="1" applyFill="1" applyBorder="1" applyAlignment="1">
      <alignment horizontal="center" vertical="center" textRotation="255" wrapText="1"/>
    </xf>
    <xf numFmtId="0" fontId="14" fillId="0" borderId="5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9" fillId="34" borderId="56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65" xfId="0" applyFont="1" applyFill="1" applyBorder="1" applyAlignment="1">
      <alignment horizontal="center" vertical="center" textRotation="255"/>
    </xf>
    <xf numFmtId="0" fontId="1" fillId="0" borderId="73" xfId="0" applyFont="1" applyFill="1" applyBorder="1" applyAlignment="1">
      <alignment horizontal="center" vertical="center" textRotation="255"/>
    </xf>
    <xf numFmtId="0" fontId="1" fillId="0" borderId="53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center" vertical="center" wrapText="1" shrinkToFit="1"/>
    </xf>
    <xf numFmtId="0" fontId="1" fillId="4" borderId="22" xfId="0" applyFont="1" applyFill="1" applyBorder="1" applyAlignment="1">
      <alignment horizontal="center" vertical="center" wrapText="1" shrinkToFit="1"/>
    </xf>
    <xf numFmtId="0" fontId="1" fillId="4" borderId="16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 vertical="center" wrapText="1" shrinkToFit="1"/>
    </xf>
    <xf numFmtId="0" fontId="1" fillId="4" borderId="14" xfId="0" applyFont="1" applyFill="1" applyBorder="1" applyAlignment="1">
      <alignment horizontal="center" vertical="center" wrapText="1" shrinkToFit="1"/>
    </xf>
    <xf numFmtId="0" fontId="1" fillId="4" borderId="13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2" xfId="0" applyFont="1" applyFill="1" applyBorder="1" applyAlignment="1">
      <alignment horizontal="left" vertical="center" wrapText="1" shrinkToFit="1"/>
    </xf>
    <xf numFmtId="0" fontId="1" fillId="0" borderId="29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204" fontId="3" fillId="0" borderId="55" xfId="0" applyNumberFormat="1" applyFont="1" applyFill="1" applyBorder="1" applyAlignment="1">
      <alignment horizontal="center" vertical="center" wrapText="1" shrinkToFit="1"/>
    </xf>
    <xf numFmtId="204" fontId="3" fillId="0" borderId="47" xfId="0" applyNumberFormat="1" applyFont="1" applyFill="1" applyBorder="1" applyAlignment="1">
      <alignment horizontal="center" vertical="center" shrinkToFit="1"/>
    </xf>
    <xf numFmtId="0" fontId="1" fillId="0" borderId="92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28" xfId="0" applyFont="1" applyFill="1" applyBorder="1" applyAlignment="1">
      <alignment horizontal="center" vertical="center" textRotation="255"/>
    </xf>
    <xf numFmtId="0" fontId="1" fillId="0" borderId="57" xfId="0" applyFont="1" applyFill="1" applyBorder="1" applyAlignment="1">
      <alignment horizontal="center" vertical="center" textRotation="255"/>
    </xf>
    <xf numFmtId="0" fontId="1" fillId="0" borderId="71" xfId="0" applyFont="1" applyFill="1" applyBorder="1" applyAlignment="1">
      <alignment horizontal="center" vertical="center" textRotation="255"/>
    </xf>
    <xf numFmtId="0" fontId="1" fillId="4" borderId="48" xfId="0" applyFont="1" applyFill="1" applyBorder="1" applyAlignment="1">
      <alignment horizontal="center" vertical="center" textRotation="255" shrinkToFit="1"/>
    </xf>
    <xf numFmtId="0" fontId="1" fillId="4" borderId="49" xfId="0" applyFont="1" applyFill="1" applyBorder="1" applyAlignment="1">
      <alignment horizontal="center" vertical="center" textRotation="255" shrinkToFit="1"/>
    </xf>
    <xf numFmtId="0" fontId="1" fillId="4" borderId="93" xfId="0" applyFont="1" applyFill="1" applyBorder="1" applyAlignment="1">
      <alignment horizontal="center" vertical="center" textRotation="255" shrinkToFit="1"/>
    </xf>
    <xf numFmtId="0" fontId="1" fillId="0" borderId="63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63" xfId="0" applyFont="1" applyFill="1" applyBorder="1" applyAlignment="1">
      <alignment horizontal="center" vertical="center" textRotation="255"/>
    </xf>
    <xf numFmtId="0" fontId="1" fillId="0" borderId="86" xfId="0" applyFont="1" applyFill="1" applyBorder="1" applyAlignment="1">
      <alignment horizontal="center" vertical="center" textRotation="255"/>
    </xf>
    <xf numFmtId="0" fontId="1" fillId="0" borderId="80" xfId="0" applyFont="1" applyFill="1" applyBorder="1" applyAlignment="1">
      <alignment horizontal="center" vertical="center" textRotation="255"/>
    </xf>
    <xf numFmtId="0" fontId="1" fillId="0" borderId="62" xfId="0" applyFont="1" applyFill="1" applyBorder="1" applyAlignment="1">
      <alignment horizontal="center" vertical="center" textRotation="255"/>
    </xf>
    <xf numFmtId="0" fontId="1" fillId="0" borderId="5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204" fontId="1" fillId="0" borderId="0" xfId="0" applyNumberFormat="1" applyFont="1" applyFill="1" applyBorder="1" applyAlignment="1">
      <alignment horizontal="center" vertical="center" wrapText="1" shrinkToFit="1"/>
    </xf>
    <xf numFmtId="204" fontId="1" fillId="0" borderId="79" xfId="0" applyNumberFormat="1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23" xfId="0" applyFont="1" applyBorder="1" applyAlignment="1">
      <alignment vertical="center" textRotation="255"/>
    </xf>
    <xf numFmtId="0" fontId="1" fillId="4" borderId="15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0" borderId="57" xfId="0" applyFont="1" applyFill="1" applyBorder="1" applyAlignment="1">
      <alignment horizontal="center" vertical="center" textRotation="255" wrapText="1"/>
    </xf>
    <xf numFmtId="0" fontId="1" fillId="0" borderId="71" xfId="0" applyFont="1" applyFill="1" applyBorder="1" applyAlignment="1">
      <alignment horizontal="center" vertical="center" textRotation="255" wrapText="1"/>
    </xf>
    <xf numFmtId="0" fontId="1" fillId="0" borderId="42" xfId="0" applyFont="1" applyFill="1" applyBorder="1" applyAlignment="1">
      <alignment horizontal="center" vertical="center" textRotation="255" wrapText="1"/>
    </xf>
    <xf numFmtId="0" fontId="1" fillId="33" borderId="21" xfId="0" applyFont="1" applyFill="1" applyBorder="1" applyAlignment="1">
      <alignment horizontal="center" vertical="center"/>
    </xf>
    <xf numFmtId="0" fontId="1" fillId="0" borderId="71" xfId="0" applyFont="1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0" fillId="0" borderId="63" xfId="0" applyBorder="1" applyAlignment="1">
      <alignment vertical="center" textRotation="255"/>
    </xf>
    <xf numFmtId="0" fontId="1" fillId="0" borderId="90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4" borderId="14" xfId="0" applyFont="1" applyFill="1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shrinkToFit="1"/>
    </xf>
    <xf numFmtId="0" fontId="1" fillId="4" borderId="11" xfId="0" applyFont="1" applyFill="1" applyBorder="1" applyAlignment="1">
      <alignment horizontal="left" vertical="center" shrinkToFit="1"/>
    </xf>
    <xf numFmtId="0" fontId="1" fillId="4" borderId="10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vertical="center" textRotation="255"/>
    </xf>
    <xf numFmtId="0" fontId="1" fillId="0" borderId="63" xfId="0" applyFont="1" applyFill="1" applyBorder="1" applyAlignment="1">
      <alignment vertical="center" textRotation="255"/>
    </xf>
    <xf numFmtId="0" fontId="1" fillId="4" borderId="27" xfId="0" applyFont="1" applyFill="1" applyBorder="1" applyAlignment="1">
      <alignment horizontal="left" vertical="center"/>
    </xf>
    <xf numFmtId="0" fontId="14" fillId="0" borderId="36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N10" sqref="N10"/>
    </sheetView>
  </sheetViews>
  <sheetFormatPr defaultColWidth="8.875" defaultRowHeight="13.5"/>
  <cols>
    <col min="1" max="1" width="12.50390625" style="0" customWidth="1"/>
    <col min="2" max="9" width="11.25390625" style="0" customWidth="1"/>
  </cols>
  <sheetData>
    <row r="1" ht="26.25" customHeight="1">
      <c r="I1" s="177" t="str">
        <f ca="1">MID(CELL("filename"),SEARCH("[",CELL("filename"))+1,SEARCH("]",CELL("filename"))-SEARCH("[",CELL("filename"))-1)</f>
        <v>【養豚】県名_経営者名_診断年度.xls</v>
      </c>
    </row>
    <row r="2" spans="1:9" ht="26.25" customHeight="1">
      <c r="A2" s="340" t="s">
        <v>479</v>
      </c>
      <c r="B2" s="340"/>
      <c r="C2" s="340"/>
      <c r="D2" s="340"/>
      <c r="E2" s="340"/>
      <c r="F2" s="340"/>
      <c r="G2" s="340"/>
      <c r="H2" s="340"/>
      <c r="I2" s="340"/>
    </row>
    <row r="3" spans="1:9" ht="26.25" customHeight="1">
      <c r="A3" s="283" t="s">
        <v>480</v>
      </c>
      <c r="B3" s="52"/>
      <c r="C3" s="52"/>
      <c r="D3" s="52"/>
      <c r="E3" s="52"/>
      <c r="F3" s="52"/>
      <c r="G3" s="52"/>
      <c r="H3" s="52"/>
      <c r="I3" s="52"/>
    </row>
    <row r="4" spans="1:9" ht="26.25" customHeight="1">
      <c r="A4" s="175" t="s">
        <v>247</v>
      </c>
      <c r="B4" s="52"/>
      <c r="C4" s="52"/>
      <c r="D4" s="52"/>
      <c r="E4" s="52"/>
      <c r="F4" s="52"/>
      <c r="G4" s="52"/>
      <c r="H4" s="52"/>
      <c r="I4" s="52"/>
    </row>
    <row r="5" ht="26.25" customHeight="1" thickBot="1">
      <c r="A5" s="176" t="s">
        <v>306</v>
      </c>
    </row>
    <row r="6" spans="1:9" ht="26.25" customHeight="1">
      <c r="A6" s="335" t="s">
        <v>169</v>
      </c>
      <c r="B6" s="337" t="s">
        <v>170</v>
      </c>
      <c r="C6" s="339" t="s">
        <v>325</v>
      </c>
      <c r="D6" s="337" t="s">
        <v>302</v>
      </c>
      <c r="E6" s="178" t="s">
        <v>171</v>
      </c>
      <c r="F6" s="339" t="s">
        <v>172</v>
      </c>
      <c r="G6" s="339"/>
      <c r="H6" s="337" t="s">
        <v>173</v>
      </c>
      <c r="I6" s="333" t="s">
        <v>174</v>
      </c>
    </row>
    <row r="7" spans="1:9" ht="26.25" customHeight="1" thickBot="1">
      <c r="A7" s="336"/>
      <c r="B7" s="338"/>
      <c r="C7" s="341"/>
      <c r="D7" s="338"/>
      <c r="E7" s="180" t="s">
        <v>175</v>
      </c>
      <c r="F7" s="181" t="s">
        <v>176</v>
      </c>
      <c r="G7" s="179" t="s">
        <v>177</v>
      </c>
      <c r="H7" s="338"/>
      <c r="I7" s="334"/>
    </row>
    <row r="8" spans="1:9" ht="26.25" customHeight="1" thickTop="1">
      <c r="A8" s="329" t="s">
        <v>178</v>
      </c>
      <c r="B8" s="182"/>
      <c r="C8" s="289" t="s">
        <v>326</v>
      </c>
      <c r="D8" s="183"/>
      <c r="E8" s="184"/>
      <c r="F8" s="184"/>
      <c r="G8" s="184"/>
      <c r="H8" s="182"/>
      <c r="I8" s="185"/>
    </row>
    <row r="9" spans="1:9" ht="26.25" customHeight="1">
      <c r="A9" s="330"/>
      <c r="B9" s="186"/>
      <c r="C9" s="290" t="s">
        <v>326</v>
      </c>
      <c r="D9" s="187"/>
      <c r="E9" s="188"/>
      <c r="F9" s="188"/>
      <c r="G9" s="188"/>
      <c r="H9" s="186"/>
      <c r="I9" s="189"/>
    </row>
    <row r="10" spans="1:9" ht="26.25" customHeight="1">
      <c r="A10" s="330"/>
      <c r="B10" s="186"/>
      <c r="C10" s="290" t="s">
        <v>326</v>
      </c>
      <c r="D10" s="187"/>
      <c r="E10" s="188"/>
      <c r="F10" s="188"/>
      <c r="G10" s="188"/>
      <c r="H10" s="186"/>
      <c r="I10" s="189"/>
    </row>
    <row r="11" spans="1:9" ht="26.25" customHeight="1">
      <c r="A11" s="330" t="s">
        <v>179</v>
      </c>
      <c r="B11" s="186"/>
      <c r="C11" s="290" t="s">
        <v>326</v>
      </c>
      <c r="D11" s="186"/>
      <c r="E11" s="188"/>
      <c r="F11" s="188"/>
      <c r="G11" s="188"/>
      <c r="H11" s="186"/>
      <c r="I11" s="189"/>
    </row>
    <row r="12" spans="1:9" ht="26.25" customHeight="1">
      <c r="A12" s="330"/>
      <c r="B12" s="186"/>
      <c r="C12" s="290" t="s">
        <v>326</v>
      </c>
      <c r="D12" s="186"/>
      <c r="E12" s="188"/>
      <c r="F12" s="188"/>
      <c r="G12" s="188"/>
      <c r="H12" s="186"/>
      <c r="I12" s="189"/>
    </row>
    <row r="13" spans="1:9" ht="26.25" customHeight="1">
      <c r="A13" s="330"/>
      <c r="B13" s="186"/>
      <c r="C13" s="290" t="s">
        <v>326</v>
      </c>
      <c r="D13" s="186"/>
      <c r="E13" s="188"/>
      <c r="F13" s="188"/>
      <c r="G13" s="188"/>
      <c r="H13" s="186"/>
      <c r="I13" s="189"/>
    </row>
    <row r="14" spans="1:9" ht="26.25" customHeight="1">
      <c r="A14" s="330"/>
      <c r="B14" s="186"/>
      <c r="C14" s="290" t="s">
        <v>326</v>
      </c>
      <c r="D14" s="186"/>
      <c r="E14" s="188"/>
      <c r="F14" s="188"/>
      <c r="G14" s="188"/>
      <c r="H14" s="186"/>
      <c r="I14" s="189"/>
    </row>
    <row r="15" spans="1:9" ht="26.25" customHeight="1" thickBot="1">
      <c r="A15" s="190" t="s">
        <v>180</v>
      </c>
      <c r="B15" s="331" t="s">
        <v>303</v>
      </c>
      <c r="C15" s="331"/>
      <c r="D15" s="331"/>
      <c r="E15" s="331"/>
      <c r="F15" s="331"/>
      <c r="G15" s="332"/>
      <c r="H15" s="191"/>
      <c r="I15" s="192"/>
    </row>
    <row r="16" spans="1:9" ht="26.25" customHeight="1">
      <c r="A16" s="3" t="s">
        <v>304</v>
      </c>
      <c r="B16" s="276"/>
      <c r="C16" s="276"/>
      <c r="D16" s="276"/>
      <c r="E16" s="276"/>
      <c r="F16" s="276"/>
      <c r="G16" s="276"/>
      <c r="H16" s="276"/>
      <c r="I16" s="276"/>
    </row>
    <row r="17" ht="18.75" customHeight="1">
      <c r="A17" s="193"/>
    </row>
    <row r="18" spans="1:6" ht="26.25" customHeight="1" thickBot="1">
      <c r="A18" s="194" t="s">
        <v>307</v>
      </c>
      <c r="E18" s="324" t="s">
        <v>284</v>
      </c>
      <c r="F18" s="324"/>
    </row>
    <row r="19" spans="1:7" ht="26.25" customHeight="1">
      <c r="A19" s="325" t="s">
        <v>285</v>
      </c>
      <c r="B19" s="326"/>
      <c r="C19" s="326"/>
      <c r="D19" s="326"/>
      <c r="E19" s="326" t="s">
        <v>286</v>
      </c>
      <c r="F19" s="327"/>
      <c r="G19" s="274"/>
    </row>
    <row r="20" spans="1:14" ht="26.25" customHeight="1">
      <c r="A20" s="328" t="s">
        <v>289</v>
      </c>
      <c r="B20" s="318"/>
      <c r="C20" s="318"/>
      <c r="D20" s="318"/>
      <c r="E20" s="318"/>
      <c r="F20" s="319"/>
      <c r="G20" s="274"/>
      <c r="H20" s="274"/>
      <c r="I20" s="200"/>
      <c r="J20" s="201"/>
      <c r="K20" s="201"/>
      <c r="L20" s="201"/>
      <c r="M20" s="201"/>
      <c r="N20" s="201"/>
    </row>
    <row r="21" spans="1:8" ht="26.25" customHeight="1">
      <c r="A21" s="315" t="s">
        <v>287</v>
      </c>
      <c r="B21" s="317" t="s">
        <v>288</v>
      </c>
      <c r="C21" s="317"/>
      <c r="D21" s="317"/>
      <c r="E21" s="318"/>
      <c r="F21" s="319"/>
      <c r="G21" s="274"/>
      <c r="H21" s="274"/>
    </row>
    <row r="22" spans="1:8" ht="26.25" customHeight="1">
      <c r="A22" s="315"/>
      <c r="B22" s="317" t="s">
        <v>288</v>
      </c>
      <c r="C22" s="317"/>
      <c r="D22" s="317"/>
      <c r="E22" s="318"/>
      <c r="F22" s="319"/>
      <c r="G22" s="274"/>
      <c r="H22" s="274"/>
    </row>
    <row r="23" spans="1:8" ht="26.25" customHeight="1" thickBot="1">
      <c r="A23" s="316"/>
      <c r="B23" s="320" t="s">
        <v>288</v>
      </c>
      <c r="C23" s="320"/>
      <c r="D23" s="320"/>
      <c r="E23" s="321"/>
      <c r="F23" s="322"/>
      <c r="G23" s="274"/>
      <c r="H23" s="274"/>
    </row>
    <row r="24" spans="1:9" ht="26.25" customHeight="1">
      <c r="A24" s="323" t="s">
        <v>327</v>
      </c>
      <c r="B24" s="323"/>
      <c r="C24" s="323"/>
      <c r="D24" s="323"/>
      <c r="E24" s="323"/>
      <c r="F24" s="323"/>
      <c r="G24" s="323"/>
      <c r="H24" s="323"/>
      <c r="I24" s="323"/>
    </row>
    <row r="25" spans="1:8" ht="19.5" customHeight="1">
      <c r="A25" s="275"/>
      <c r="B25" s="275"/>
      <c r="C25" s="275"/>
      <c r="D25" s="275"/>
      <c r="E25" s="275"/>
      <c r="F25" s="275"/>
      <c r="G25" s="275"/>
      <c r="H25" s="275"/>
    </row>
    <row r="26" spans="1:7" ht="26.25" customHeight="1" thickBot="1">
      <c r="A26" s="194" t="s">
        <v>246</v>
      </c>
      <c r="F26" s="314" t="s">
        <v>290</v>
      </c>
      <c r="G26" s="314"/>
    </row>
    <row r="27" spans="1:7" ht="26.25" customHeight="1">
      <c r="A27" s="202"/>
      <c r="B27" s="196" t="s">
        <v>182</v>
      </c>
      <c r="C27" s="196" t="s">
        <v>183</v>
      </c>
      <c r="D27" s="196" t="s">
        <v>184</v>
      </c>
      <c r="E27" s="196" t="s">
        <v>185</v>
      </c>
      <c r="F27" s="195"/>
      <c r="G27" s="197" t="s">
        <v>181</v>
      </c>
    </row>
    <row r="28" spans="1:7" ht="26.25" customHeight="1">
      <c r="A28" s="198" t="s">
        <v>186</v>
      </c>
      <c r="B28" s="203"/>
      <c r="C28" s="203"/>
      <c r="D28" s="203"/>
      <c r="E28" s="203"/>
      <c r="F28" s="203"/>
      <c r="G28" s="204">
        <f>SUM(B28:F28)</f>
        <v>0</v>
      </c>
    </row>
    <row r="29" spans="1:7" ht="26.25" customHeight="1">
      <c r="A29" s="205" t="s">
        <v>187</v>
      </c>
      <c r="B29" s="206"/>
      <c r="C29" s="206"/>
      <c r="D29" s="206"/>
      <c r="E29" s="206"/>
      <c r="F29" s="206"/>
      <c r="G29" s="207">
        <f>SUM(B29:F29)</f>
        <v>0</v>
      </c>
    </row>
    <row r="30" spans="1:7" ht="26.25" customHeight="1" thickBot="1">
      <c r="A30" s="208" t="s">
        <v>188</v>
      </c>
      <c r="B30" s="234">
        <f>SUM(B28:B29)</f>
        <v>0</v>
      </c>
      <c r="C30" s="234">
        <f>SUM(C28:C29)</f>
        <v>0</v>
      </c>
      <c r="D30" s="234">
        <f>SUM(D28:D29)</f>
        <v>0</v>
      </c>
      <c r="E30" s="234">
        <f>SUM(E28:E29)</f>
        <v>0</v>
      </c>
      <c r="F30" s="234">
        <f>SUM(F28:F29)</f>
        <v>0</v>
      </c>
      <c r="G30" s="486">
        <f>SUM(G28:G29)</f>
        <v>0</v>
      </c>
    </row>
    <row r="31" ht="21.75" customHeight="1">
      <c r="A31" s="47" t="s">
        <v>328</v>
      </c>
    </row>
  </sheetData>
  <sheetProtection/>
  <mergeCells count="25">
    <mergeCell ref="I6:I7"/>
    <mergeCell ref="A6:A7"/>
    <mergeCell ref="B6:B7"/>
    <mergeCell ref="D6:D7"/>
    <mergeCell ref="F6:G6"/>
    <mergeCell ref="A2:I2"/>
    <mergeCell ref="H6:H7"/>
    <mergeCell ref="C6:C7"/>
    <mergeCell ref="E18:F18"/>
    <mergeCell ref="A19:D19"/>
    <mergeCell ref="E19:F19"/>
    <mergeCell ref="A20:D20"/>
    <mergeCell ref="E20:F20"/>
    <mergeCell ref="A8:A10"/>
    <mergeCell ref="A11:A14"/>
    <mergeCell ref="B15:G15"/>
    <mergeCell ref="F26:G26"/>
    <mergeCell ref="A21:A23"/>
    <mergeCell ref="B21:D21"/>
    <mergeCell ref="E21:F21"/>
    <mergeCell ref="B22:D22"/>
    <mergeCell ref="E22:F22"/>
    <mergeCell ref="B23:D23"/>
    <mergeCell ref="E23:F23"/>
    <mergeCell ref="A24:I2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  <headerFooter>
    <oddFooter>&amp;C添付資料　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9.875" style="0" customWidth="1"/>
    <col min="2" max="2" width="8.125" style="0" customWidth="1"/>
    <col min="3" max="3" width="16.875" style="0" customWidth="1"/>
    <col min="4" max="7" width="10.625" style="0" customWidth="1"/>
    <col min="8" max="8" width="14.875" style="0" customWidth="1"/>
  </cols>
  <sheetData>
    <row r="1" spans="1:2" ht="22.5" customHeight="1">
      <c r="A1" s="194" t="s">
        <v>228</v>
      </c>
      <c r="B1" s="194"/>
    </row>
    <row r="2" ht="22.5" customHeight="1" thickBot="1">
      <c r="H2" s="209" t="s">
        <v>189</v>
      </c>
    </row>
    <row r="3" spans="1:8" ht="21.75" customHeight="1">
      <c r="A3" s="239" t="s">
        <v>190</v>
      </c>
      <c r="B3" s="339" t="s">
        <v>254</v>
      </c>
      <c r="C3" s="178" t="s">
        <v>191</v>
      </c>
      <c r="D3" s="358" t="s">
        <v>192</v>
      </c>
      <c r="E3" s="359"/>
      <c r="F3" s="178" t="s">
        <v>193</v>
      </c>
      <c r="G3" s="178" t="s">
        <v>194</v>
      </c>
      <c r="H3" s="237" t="s">
        <v>195</v>
      </c>
    </row>
    <row r="4" spans="1:8" ht="21.75" customHeight="1" thickBot="1">
      <c r="A4" s="240" t="s">
        <v>169</v>
      </c>
      <c r="B4" s="341"/>
      <c r="C4" s="180" t="s">
        <v>255</v>
      </c>
      <c r="D4" s="179" t="s">
        <v>196</v>
      </c>
      <c r="E4" s="244" t="s">
        <v>197</v>
      </c>
      <c r="F4" s="180" t="s">
        <v>169</v>
      </c>
      <c r="G4" s="180" t="s">
        <v>198</v>
      </c>
      <c r="H4" s="242" t="s">
        <v>199</v>
      </c>
    </row>
    <row r="5" spans="1:8" ht="21.75" customHeight="1" thickTop="1">
      <c r="A5" s="241" t="s">
        <v>256</v>
      </c>
      <c r="B5" s="270"/>
      <c r="C5" s="258" t="s">
        <v>257</v>
      </c>
      <c r="D5" s="257" t="s">
        <v>200</v>
      </c>
      <c r="E5" s="259" t="s">
        <v>200</v>
      </c>
      <c r="F5" s="257" t="s">
        <v>201</v>
      </c>
      <c r="G5" s="257" t="s">
        <v>202</v>
      </c>
      <c r="H5" s="350" t="s">
        <v>258</v>
      </c>
    </row>
    <row r="6" spans="1:8" ht="21.75" customHeight="1">
      <c r="A6" s="352" t="s">
        <v>259</v>
      </c>
      <c r="B6" s="243" t="s">
        <v>260</v>
      </c>
      <c r="C6" s="249" t="s">
        <v>261</v>
      </c>
      <c r="D6" s="250"/>
      <c r="E6" s="251"/>
      <c r="F6" s="250"/>
      <c r="G6" s="250"/>
      <c r="H6" s="351"/>
    </row>
    <row r="7" spans="1:8" ht="21.75" customHeight="1">
      <c r="A7" s="352"/>
      <c r="B7" s="250"/>
      <c r="C7" s="262" t="s">
        <v>262</v>
      </c>
      <c r="D7" s="253" t="s">
        <v>263</v>
      </c>
      <c r="E7" s="254" t="s">
        <v>263</v>
      </c>
      <c r="F7" s="253" t="s">
        <v>264</v>
      </c>
      <c r="G7" s="253" t="s">
        <v>265</v>
      </c>
      <c r="H7" s="260" t="s">
        <v>266</v>
      </c>
    </row>
    <row r="8" spans="1:8" ht="21.75" customHeight="1">
      <c r="A8" s="353"/>
      <c r="B8" s="251" t="s">
        <v>267</v>
      </c>
      <c r="C8" s="263" t="s">
        <v>268</v>
      </c>
      <c r="D8" s="250" t="s">
        <v>269</v>
      </c>
      <c r="E8" s="250" t="s">
        <v>269</v>
      </c>
      <c r="F8" s="250" t="s">
        <v>270</v>
      </c>
      <c r="G8" s="250" t="s">
        <v>271</v>
      </c>
      <c r="H8" s="261" t="s">
        <v>272</v>
      </c>
    </row>
    <row r="9" spans="1:8" ht="21.75" customHeight="1">
      <c r="A9" s="360" t="s">
        <v>273</v>
      </c>
      <c r="B9" s="354" t="s">
        <v>274</v>
      </c>
      <c r="C9" s="356" t="s">
        <v>203</v>
      </c>
      <c r="D9" s="354" t="s">
        <v>204</v>
      </c>
      <c r="E9" s="354" t="s">
        <v>204</v>
      </c>
      <c r="F9" s="354" t="s">
        <v>205</v>
      </c>
      <c r="G9" s="354" t="s">
        <v>206</v>
      </c>
      <c r="H9" s="245" t="s">
        <v>207</v>
      </c>
    </row>
    <row r="10" spans="1:8" ht="21.75" customHeight="1">
      <c r="A10" s="353"/>
      <c r="B10" s="355"/>
      <c r="C10" s="357"/>
      <c r="D10" s="355"/>
      <c r="E10" s="355"/>
      <c r="F10" s="355"/>
      <c r="G10" s="355"/>
      <c r="H10" s="252" t="s">
        <v>275</v>
      </c>
    </row>
    <row r="11" spans="1:8" ht="21.75" customHeight="1">
      <c r="A11" s="255" t="s">
        <v>276</v>
      </c>
      <c r="B11" s="251"/>
      <c r="C11" s="249"/>
      <c r="D11" s="250" t="s">
        <v>277</v>
      </c>
      <c r="E11" s="251"/>
      <c r="F11" s="250"/>
      <c r="G11" s="250"/>
      <c r="H11" s="252"/>
    </row>
    <row r="12" spans="1:8" ht="21.75" customHeight="1">
      <c r="A12" s="256"/>
      <c r="B12" s="271"/>
      <c r="C12" s="264"/>
      <c r="D12" s="248"/>
      <c r="E12" s="248"/>
      <c r="F12" s="248"/>
      <c r="G12" s="248"/>
      <c r="H12" s="267"/>
    </row>
    <row r="13" spans="1:8" ht="21.75" customHeight="1">
      <c r="A13" s="236"/>
      <c r="B13" s="272"/>
      <c r="C13" s="265"/>
      <c r="D13" s="246"/>
      <c r="E13" s="246"/>
      <c r="F13" s="246"/>
      <c r="G13" s="246"/>
      <c r="H13" s="268"/>
    </row>
    <row r="14" spans="1:8" ht="21.75" customHeight="1">
      <c r="A14" s="236"/>
      <c r="B14" s="272"/>
      <c r="C14" s="265"/>
      <c r="D14" s="246"/>
      <c r="E14" s="246"/>
      <c r="F14" s="246"/>
      <c r="G14" s="246"/>
      <c r="H14" s="268"/>
    </row>
    <row r="15" spans="1:8" ht="21.75" customHeight="1">
      <c r="A15" s="236"/>
      <c r="B15" s="272"/>
      <c r="C15" s="265"/>
      <c r="D15" s="246"/>
      <c r="E15" s="246"/>
      <c r="F15" s="246"/>
      <c r="G15" s="246"/>
      <c r="H15" s="268"/>
    </row>
    <row r="16" spans="1:8" ht="21.75" customHeight="1">
      <c r="A16" s="236"/>
      <c r="B16" s="272"/>
      <c r="C16" s="265"/>
      <c r="D16" s="246"/>
      <c r="E16" s="246"/>
      <c r="F16" s="246"/>
      <c r="G16" s="246"/>
      <c r="H16" s="268"/>
    </row>
    <row r="17" spans="1:8" ht="21.75" customHeight="1" thickBot="1">
      <c r="A17" s="238"/>
      <c r="B17" s="273"/>
      <c r="C17" s="266"/>
      <c r="D17" s="247"/>
      <c r="E17" s="247"/>
      <c r="F17" s="247"/>
      <c r="G17" s="247"/>
      <c r="H17" s="269"/>
    </row>
    <row r="18" spans="1:2" ht="22.5" customHeight="1">
      <c r="A18" s="210" t="s">
        <v>278</v>
      </c>
      <c r="B18" s="210"/>
    </row>
    <row r="19" spans="1:2" ht="22.5" customHeight="1">
      <c r="A19" s="210" t="s">
        <v>279</v>
      </c>
      <c r="B19" s="210"/>
    </row>
    <row r="20" spans="1:2" ht="22.5" customHeight="1">
      <c r="A20" s="210" t="s">
        <v>280</v>
      </c>
      <c r="B20" s="210"/>
    </row>
    <row r="21" spans="1:2" ht="22.5" customHeight="1">
      <c r="A21" s="210" t="s">
        <v>281</v>
      </c>
      <c r="B21" s="210"/>
    </row>
    <row r="22" spans="1:2" ht="22.5" customHeight="1">
      <c r="A22" s="210" t="s">
        <v>282</v>
      </c>
      <c r="B22" s="210"/>
    </row>
    <row r="23" spans="1:2" ht="22.5" customHeight="1">
      <c r="A23" s="210" t="s">
        <v>283</v>
      </c>
      <c r="B23" s="210"/>
    </row>
    <row r="24" spans="1:2" ht="22.5" customHeight="1">
      <c r="A24" s="210"/>
      <c r="B24" s="210"/>
    </row>
    <row r="25" spans="1:2" ht="22.5" customHeight="1" thickBot="1">
      <c r="A25" s="194" t="s">
        <v>208</v>
      </c>
      <c r="B25" s="194"/>
    </row>
    <row r="26" spans="1:8" ht="22.5" customHeight="1">
      <c r="A26" s="361" t="s">
        <v>209</v>
      </c>
      <c r="B26" s="362"/>
      <c r="C26" s="211" t="s">
        <v>210</v>
      </c>
      <c r="D26" s="326" t="s">
        <v>211</v>
      </c>
      <c r="E26" s="326"/>
      <c r="F26" s="326"/>
      <c r="G26" s="326"/>
      <c r="H26" s="327"/>
    </row>
    <row r="27" spans="1:8" ht="22.5" customHeight="1">
      <c r="A27" s="344"/>
      <c r="B27" s="345"/>
      <c r="C27" s="212" t="s">
        <v>212</v>
      </c>
      <c r="D27" s="318"/>
      <c r="E27" s="318"/>
      <c r="F27" s="318"/>
      <c r="G27" s="318"/>
      <c r="H27" s="319"/>
    </row>
    <row r="28" spans="1:8" ht="22.5" customHeight="1">
      <c r="A28" s="344"/>
      <c r="B28" s="345"/>
      <c r="C28" s="213" t="s">
        <v>213</v>
      </c>
      <c r="D28" s="318"/>
      <c r="E28" s="318"/>
      <c r="F28" s="318"/>
      <c r="G28" s="318"/>
      <c r="H28" s="319"/>
    </row>
    <row r="29" spans="1:8" ht="22.5" customHeight="1">
      <c r="A29" s="344"/>
      <c r="B29" s="345"/>
      <c r="C29" s="214" t="s">
        <v>214</v>
      </c>
      <c r="D29" s="318"/>
      <c r="E29" s="318"/>
      <c r="F29" s="318"/>
      <c r="G29" s="318"/>
      <c r="H29" s="319"/>
    </row>
    <row r="30" spans="1:8" ht="22.5" customHeight="1">
      <c r="A30" s="344"/>
      <c r="B30" s="345"/>
      <c r="C30" s="213" t="s">
        <v>215</v>
      </c>
      <c r="D30" s="318"/>
      <c r="E30" s="318"/>
      <c r="F30" s="318"/>
      <c r="G30" s="318"/>
      <c r="H30" s="319"/>
    </row>
    <row r="31" spans="1:8" ht="22.5" customHeight="1" thickBot="1">
      <c r="A31" s="346"/>
      <c r="B31" s="347"/>
      <c r="C31" s="215" t="s">
        <v>214</v>
      </c>
      <c r="D31" s="321"/>
      <c r="E31" s="321"/>
      <c r="F31" s="321"/>
      <c r="G31" s="321"/>
      <c r="H31" s="322"/>
    </row>
    <row r="32" spans="1:2" ht="22.5" customHeight="1" thickBot="1">
      <c r="A32" s="217"/>
      <c r="B32" s="217"/>
    </row>
    <row r="33" spans="1:7" ht="30" customHeight="1" thickBot="1">
      <c r="A33" s="348"/>
      <c r="B33" s="349"/>
      <c r="C33" s="218" t="s">
        <v>216</v>
      </c>
      <c r="D33" s="218" t="s">
        <v>217</v>
      </c>
      <c r="E33" s="219" t="s">
        <v>218</v>
      </c>
      <c r="F33" s="218" t="s">
        <v>219</v>
      </c>
      <c r="G33" s="220" t="s">
        <v>174</v>
      </c>
    </row>
    <row r="34" spans="1:7" ht="22.5" customHeight="1" thickTop="1">
      <c r="A34" s="342" t="s">
        <v>220</v>
      </c>
      <c r="B34" s="343"/>
      <c r="C34" s="221" t="s">
        <v>221</v>
      </c>
      <c r="D34" s="221" t="s">
        <v>222</v>
      </c>
      <c r="E34" s="221"/>
      <c r="F34" s="222"/>
      <c r="G34" s="223"/>
    </row>
    <row r="35" spans="1:7" ht="22.5" customHeight="1">
      <c r="A35" s="344"/>
      <c r="B35" s="345"/>
      <c r="C35" s="199" t="s">
        <v>223</v>
      </c>
      <c r="D35" s="199" t="s">
        <v>224</v>
      </c>
      <c r="E35" s="199"/>
      <c r="F35" s="224"/>
      <c r="G35" s="225"/>
    </row>
    <row r="36" spans="1:7" ht="22.5" customHeight="1">
      <c r="A36" s="344"/>
      <c r="B36" s="345"/>
      <c r="C36" s="199" t="s">
        <v>225</v>
      </c>
      <c r="D36" s="199" t="s">
        <v>222</v>
      </c>
      <c r="E36" s="199"/>
      <c r="F36" s="224"/>
      <c r="G36" s="225"/>
    </row>
    <row r="37" spans="1:7" ht="22.5" customHeight="1" thickBot="1">
      <c r="A37" s="346"/>
      <c r="B37" s="347"/>
      <c r="C37" s="216" t="s">
        <v>226</v>
      </c>
      <c r="D37" s="216" t="s">
        <v>227</v>
      </c>
      <c r="E37" s="216"/>
      <c r="F37" s="226"/>
      <c r="G37" s="227"/>
    </row>
  </sheetData>
  <sheetProtection/>
  <mergeCells count="17">
    <mergeCell ref="D3:E3"/>
    <mergeCell ref="A9:A10"/>
    <mergeCell ref="D26:H27"/>
    <mergeCell ref="D28:H29"/>
    <mergeCell ref="D30:H31"/>
    <mergeCell ref="B3:B4"/>
    <mergeCell ref="A26:B31"/>
    <mergeCell ref="A34:B37"/>
    <mergeCell ref="A33:B33"/>
    <mergeCell ref="H5:H6"/>
    <mergeCell ref="A6:A8"/>
    <mergeCell ref="B9:B10"/>
    <mergeCell ref="C9:C10"/>
    <mergeCell ref="D9:D10"/>
    <mergeCell ref="E9:E10"/>
    <mergeCell ref="F9:F10"/>
    <mergeCell ref="G9:G10"/>
  </mergeCells>
  <printOptions/>
  <pageMargins left="0.7086614173228347" right="0.31496062992125984" top="0.7480314960629921" bottom="0.35433070866141736" header="0.31496062992125984" footer="0.31496062992125984"/>
  <pageSetup fitToHeight="1" fitToWidth="1" horizontalDpi="600" verticalDpi="600" orientation="portrait" paperSize="9" r:id="rId1"/>
  <headerFooter>
    <oddFooter>&amp;C添付資料　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A1" sqref="A1"/>
    </sheetView>
  </sheetViews>
  <sheetFormatPr defaultColWidth="8.875" defaultRowHeight="13.5"/>
  <cols>
    <col min="1" max="2" width="8.875" style="0" customWidth="1"/>
    <col min="3" max="3" width="11.625" style="0" bestFit="1" customWidth="1"/>
    <col min="4" max="4" width="8.875" style="0" customWidth="1"/>
    <col min="5" max="7" width="9.00390625" style="0" bestFit="1" customWidth="1"/>
    <col min="8" max="8" width="10.50390625" style="0" bestFit="1" customWidth="1"/>
    <col min="9" max="9" width="9.00390625" style="0" bestFit="1" customWidth="1"/>
    <col min="10" max="10" width="10.50390625" style="0" bestFit="1" customWidth="1"/>
  </cols>
  <sheetData>
    <row r="1" ht="27.75" customHeight="1" thickBot="1">
      <c r="A1" s="194" t="s">
        <v>245</v>
      </c>
    </row>
    <row r="2" spans="1:10" ht="27.75" customHeight="1">
      <c r="A2" s="325" t="s">
        <v>229</v>
      </c>
      <c r="B2" s="326"/>
      <c r="C2" s="326" t="s">
        <v>323</v>
      </c>
      <c r="D2" s="326"/>
      <c r="E2" s="326" t="s">
        <v>230</v>
      </c>
      <c r="F2" s="326"/>
      <c r="G2" s="326" t="s">
        <v>324</v>
      </c>
      <c r="H2" s="326"/>
      <c r="I2" s="370" t="s">
        <v>231</v>
      </c>
      <c r="J2" s="381"/>
    </row>
    <row r="3" spans="1:10" ht="27.75" customHeight="1">
      <c r="A3" s="328"/>
      <c r="B3" s="318"/>
      <c r="C3" s="318"/>
      <c r="D3" s="318"/>
      <c r="E3" s="318"/>
      <c r="F3" s="318"/>
      <c r="G3" s="318"/>
      <c r="H3" s="318"/>
      <c r="I3" s="382" t="s">
        <v>232</v>
      </c>
      <c r="J3" s="383"/>
    </row>
    <row r="4" spans="1:10" ht="27.75" customHeight="1">
      <c r="A4" s="367" t="s">
        <v>334</v>
      </c>
      <c r="B4" s="366"/>
      <c r="C4" s="368" t="s">
        <v>335</v>
      </c>
      <c r="D4" s="366"/>
      <c r="E4" s="368" t="s">
        <v>342</v>
      </c>
      <c r="F4" s="366"/>
      <c r="G4" s="366" t="s">
        <v>340</v>
      </c>
      <c r="H4" s="366"/>
      <c r="I4" s="368" t="s">
        <v>186</v>
      </c>
      <c r="J4" s="369"/>
    </row>
    <row r="5" spans="1:10" ht="27.75" customHeight="1">
      <c r="A5" s="367" t="s">
        <v>333</v>
      </c>
      <c r="B5" s="366"/>
      <c r="C5" s="368" t="s">
        <v>336</v>
      </c>
      <c r="D5" s="366"/>
      <c r="E5" s="368" t="s">
        <v>343</v>
      </c>
      <c r="F5" s="366"/>
      <c r="G5" s="366" t="s">
        <v>341</v>
      </c>
      <c r="H5" s="366"/>
      <c r="I5" s="368" t="s">
        <v>330</v>
      </c>
      <c r="J5" s="369"/>
    </row>
    <row r="6" spans="1:10" ht="27.75" customHeight="1">
      <c r="A6" s="367" t="s">
        <v>337</v>
      </c>
      <c r="B6" s="366"/>
      <c r="C6" s="368" t="s">
        <v>338</v>
      </c>
      <c r="D6" s="366"/>
      <c r="E6" s="366"/>
      <c r="F6" s="366"/>
      <c r="G6" s="366" t="s">
        <v>339</v>
      </c>
      <c r="H6" s="366"/>
      <c r="I6" s="368" t="s">
        <v>330</v>
      </c>
      <c r="J6" s="369"/>
    </row>
    <row r="7" spans="1:10" ht="27.75" customHeight="1">
      <c r="A7" s="367" t="s">
        <v>331</v>
      </c>
      <c r="B7" s="366"/>
      <c r="C7" s="366" t="s">
        <v>332</v>
      </c>
      <c r="D7" s="366"/>
      <c r="E7" s="366"/>
      <c r="F7" s="366"/>
      <c r="G7" s="366"/>
      <c r="H7" s="366"/>
      <c r="I7" s="368" t="s">
        <v>330</v>
      </c>
      <c r="J7" s="369"/>
    </row>
    <row r="8" spans="1:10" ht="27.75" customHeight="1">
      <c r="A8" s="363"/>
      <c r="B8" s="364"/>
      <c r="C8" s="364"/>
      <c r="D8" s="364"/>
      <c r="E8" s="364"/>
      <c r="F8" s="364"/>
      <c r="G8" s="364"/>
      <c r="H8" s="364"/>
      <c r="I8" s="364"/>
      <c r="J8" s="365"/>
    </row>
    <row r="9" spans="1:10" ht="27.75" customHeight="1">
      <c r="A9" s="363"/>
      <c r="B9" s="364"/>
      <c r="C9" s="364"/>
      <c r="D9" s="364"/>
      <c r="E9" s="364"/>
      <c r="F9" s="364"/>
      <c r="G9" s="364"/>
      <c r="H9" s="364"/>
      <c r="I9" s="364"/>
      <c r="J9" s="365"/>
    </row>
    <row r="10" spans="1:10" ht="27.75" customHeight="1">
      <c r="A10" s="363"/>
      <c r="B10" s="364"/>
      <c r="C10" s="364"/>
      <c r="D10" s="364"/>
      <c r="E10" s="364"/>
      <c r="F10" s="364"/>
      <c r="G10" s="364"/>
      <c r="H10" s="364"/>
      <c r="I10" s="364"/>
      <c r="J10" s="365"/>
    </row>
    <row r="11" spans="1:10" ht="27.75" customHeight="1">
      <c r="A11" s="363"/>
      <c r="B11" s="364"/>
      <c r="C11" s="364"/>
      <c r="D11" s="364"/>
      <c r="E11" s="364"/>
      <c r="F11" s="364"/>
      <c r="G11" s="364"/>
      <c r="H11" s="364"/>
      <c r="I11" s="364"/>
      <c r="J11" s="365"/>
    </row>
    <row r="12" spans="1:10" ht="27.75" customHeight="1">
      <c r="A12" s="363"/>
      <c r="B12" s="364"/>
      <c r="C12" s="364"/>
      <c r="D12" s="364"/>
      <c r="E12" s="364"/>
      <c r="F12" s="364"/>
      <c r="G12" s="364"/>
      <c r="H12" s="364"/>
      <c r="I12" s="364"/>
      <c r="J12" s="365"/>
    </row>
    <row r="13" spans="1:10" ht="27.75" customHeight="1" thickBot="1">
      <c r="A13" s="375"/>
      <c r="B13" s="376"/>
      <c r="C13" s="376"/>
      <c r="D13" s="376"/>
      <c r="E13" s="376"/>
      <c r="F13" s="376"/>
      <c r="G13" s="376"/>
      <c r="H13" s="376"/>
      <c r="I13" s="376"/>
      <c r="J13" s="377"/>
    </row>
    <row r="14" ht="27.75" customHeight="1">
      <c r="A14" s="228" t="s">
        <v>233</v>
      </c>
    </row>
    <row r="15" ht="27.75" customHeight="1">
      <c r="A15" s="228"/>
    </row>
    <row r="16" ht="27.75" customHeight="1" thickBot="1">
      <c r="A16" s="194" t="s">
        <v>308</v>
      </c>
    </row>
    <row r="17" spans="1:10" ht="27.75" customHeight="1">
      <c r="A17" s="371" t="s">
        <v>234</v>
      </c>
      <c r="B17" s="373" t="s">
        <v>235</v>
      </c>
      <c r="C17" s="373" t="s">
        <v>236</v>
      </c>
      <c r="D17" s="373" t="s">
        <v>237</v>
      </c>
      <c r="E17" s="373" t="s">
        <v>238</v>
      </c>
      <c r="F17" s="370" t="s">
        <v>239</v>
      </c>
      <c r="G17" s="326"/>
      <c r="H17" s="339" t="s">
        <v>240</v>
      </c>
      <c r="I17" s="339" t="s">
        <v>241</v>
      </c>
      <c r="J17" s="379" t="s">
        <v>242</v>
      </c>
    </row>
    <row r="18" spans="1:10" ht="27.75" customHeight="1">
      <c r="A18" s="372"/>
      <c r="B18" s="374"/>
      <c r="C18" s="374"/>
      <c r="D18" s="374"/>
      <c r="E18" s="374"/>
      <c r="F18" s="229"/>
      <c r="G18" s="230" t="s">
        <v>243</v>
      </c>
      <c r="H18" s="378"/>
      <c r="I18" s="378"/>
      <c r="J18" s="380"/>
    </row>
    <row r="19" spans="1:10" ht="33.75">
      <c r="A19" s="313" t="s">
        <v>329</v>
      </c>
      <c r="B19" s="308" t="s">
        <v>481</v>
      </c>
      <c r="C19" s="309">
        <v>10000000</v>
      </c>
      <c r="D19" s="310" t="s">
        <v>344</v>
      </c>
      <c r="E19" s="310">
        <v>1.3</v>
      </c>
      <c r="F19" s="311">
        <v>20</v>
      </c>
      <c r="G19" s="310">
        <v>2</v>
      </c>
      <c r="H19" s="309">
        <v>555000</v>
      </c>
      <c r="I19" s="309">
        <v>21000</v>
      </c>
      <c r="J19" s="312">
        <v>1110000</v>
      </c>
    </row>
    <row r="20" spans="1:10" ht="27.75" customHeight="1">
      <c r="A20" s="231"/>
      <c r="B20" s="232"/>
      <c r="C20" s="232"/>
      <c r="D20" s="232"/>
      <c r="E20" s="232"/>
      <c r="F20" s="232"/>
      <c r="G20" s="232"/>
      <c r="H20" s="232"/>
      <c r="I20" s="232"/>
      <c r="J20" s="233"/>
    </row>
    <row r="21" spans="1:10" ht="27.75" customHeight="1">
      <c r="A21" s="231"/>
      <c r="B21" s="232"/>
      <c r="C21" s="232"/>
      <c r="D21" s="232"/>
      <c r="E21" s="232"/>
      <c r="F21" s="232"/>
      <c r="G21" s="232"/>
      <c r="H21" s="232"/>
      <c r="I21" s="232"/>
      <c r="J21" s="233"/>
    </row>
    <row r="22" spans="1:10" ht="27.75" customHeight="1">
      <c r="A22" s="231"/>
      <c r="B22" s="232"/>
      <c r="C22" s="232"/>
      <c r="D22" s="232"/>
      <c r="E22" s="232"/>
      <c r="F22" s="232"/>
      <c r="G22" s="232"/>
      <c r="H22" s="232"/>
      <c r="I22" s="232"/>
      <c r="J22" s="233"/>
    </row>
    <row r="23" spans="1:10" ht="27.75" customHeight="1">
      <c r="A23" s="231"/>
      <c r="B23" s="232"/>
      <c r="C23" s="232"/>
      <c r="D23" s="232"/>
      <c r="E23" s="232"/>
      <c r="F23" s="232"/>
      <c r="G23" s="232"/>
      <c r="H23" s="232"/>
      <c r="I23" s="232"/>
      <c r="J23" s="233"/>
    </row>
    <row r="24" spans="1:10" ht="27.75" customHeight="1" thickBot="1">
      <c r="A24" s="208" t="s">
        <v>244</v>
      </c>
      <c r="B24" s="305"/>
      <c r="C24" s="306">
        <f>SUM(C19:C23)</f>
        <v>10000000</v>
      </c>
      <c r="D24" s="306"/>
      <c r="E24" s="306"/>
      <c r="F24" s="306"/>
      <c r="G24" s="306"/>
      <c r="H24" s="306">
        <f>SUM(H19:H23)</f>
        <v>555000</v>
      </c>
      <c r="I24" s="306">
        <f>SUM(I19:I23)</f>
        <v>21000</v>
      </c>
      <c r="J24" s="307">
        <f>SUM(J19:J23)</f>
        <v>1110000</v>
      </c>
    </row>
    <row r="25" ht="27.75" customHeight="1"/>
    <row r="26" ht="27.75" customHeight="1"/>
  </sheetData>
  <sheetProtection/>
  <mergeCells count="65">
    <mergeCell ref="A2:B3"/>
    <mergeCell ref="H17:H18"/>
    <mergeCell ref="I17:I18"/>
    <mergeCell ref="J17:J18"/>
    <mergeCell ref="I2:J2"/>
    <mergeCell ref="I3:J3"/>
    <mergeCell ref="C2:D3"/>
    <mergeCell ref="E2:F3"/>
    <mergeCell ref="G2:H3"/>
    <mergeCell ref="I4:J4"/>
    <mergeCell ref="A5:B5"/>
    <mergeCell ref="C5:D5"/>
    <mergeCell ref="E5:F5"/>
    <mergeCell ref="G5:H5"/>
    <mergeCell ref="I5:J5"/>
    <mergeCell ref="A13:B13"/>
    <mergeCell ref="C13:D13"/>
    <mergeCell ref="E13:F13"/>
    <mergeCell ref="G13:H13"/>
    <mergeCell ref="I13:J13"/>
    <mergeCell ref="E4:F4"/>
    <mergeCell ref="C4:D4"/>
    <mergeCell ref="G4:H4"/>
    <mergeCell ref="A4:B4"/>
    <mergeCell ref="A6:B6"/>
    <mergeCell ref="A17:A18"/>
    <mergeCell ref="B17:B18"/>
    <mergeCell ref="C17:C18"/>
    <mergeCell ref="D17:D18"/>
    <mergeCell ref="E17:E1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E8:F8"/>
    <mergeCell ref="E6:F6"/>
    <mergeCell ref="G6:H6"/>
    <mergeCell ref="C6:D6"/>
    <mergeCell ref="I6:J6"/>
    <mergeCell ref="F17:G17"/>
    <mergeCell ref="I10:J10"/>
    <mergeCell ref="C7:D7"/>
    <mergeCell ref="E7:F7"/>
    <mergeCell ref="A7:B7"/>
    <mergeCell ref="G7:H7"/>
    <mergeCell ref="I7:J7"/>
    <mergeCell ref="A8:B8"/>
    <mergeCell ref="G8:H8"/>
    <mergeCell ref="I8:J8"/>
    <mergeCell ref="C8:D8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12.50390625" style="0" customWidth="1"/>
    <col min="2" max="7" width="12.625" style="0" customWidth="1"/>
  </cols>
  <sheetData>
    <row r="1" ht="21.75" customHeight="1">
      <c r="G1" s="129" t="str">
        <f ca="1">MID(CELL("filename"),SEARCH("[",CELL("filename"))+1,SEARCH("]",CELL("filename"))-SEARCH("[",CELL("filename"))-1)</f>
        <v>【養豚】県名_経営者名_診断年度.xls</v>
      </c>
    </row>
    <row r="2" ht="26.25" customHeight="1">
      <c r="A2" s="176" t="s">
        <v>305</v>
      </c>
    </row>
    <row r="3" spans="1:7" ht="24" customHeight="1" thickBot="1">
      <c r="A3" s="3" t="s">
        <v>309</v>
      </c>
      <c r="F3" s="324" t="s">
        <v>284</v>
      </c>
      <c r="G3" s="324"/>
    </row>
    <row r="4" spans="1:9" ht="26.25" customHeight="1">
      <c r="A4" s="130"/>
      <c r="B4" s="384" t="s">
        <v>150</v>
      </c>
      <c r="C4" s="385"/>
      <c r="D4" s="385" t="s">
        <v>152</v>
      </c>
      <c r="E4" s="385"/>
      <c r="F4" s="385" t="s">
        <v>153</v>
      </c>
      <c r="G4" s="387" t="s">
        <v>154</v>
      </c>
      <c r="H4" s="131"/>
      <c r="I4" s="131"/>
    </row>
    <row r="5" spans="1:9" ht="26.25" customHeight="1">
      <c r="A5" s="132"/>
      <c r="B5" s="133" t="s">
        <v>149</v>
      </c>
      <c r="C5" s="134" t="s">
        <v>151</v>
      </c>
      <c r="D5" s="134" t="s">
        <v>151</v>
      </c>
      <c r="E5" s="134" t="s">
        <v>149</v>
      </c>
      <c r="F5" s="386"/>
      <c r="G5" s="388"/>
      <c r="H5" s="131"/>
      <c r="I5" s="131"/>
    </row>
    <row r="6" spans="1:9" ht="26.25" customHeight="1">
      <c r="A6" s="135" t="s">
        <v>145</v>
      </c>
      <c r="B6" s="136"/>
      <c r="C6" s="137"/>
      <c r="D6" s="137"/>
      <c r="E6" s="137"/>
      <c r="F6" s="137"/>
      <c r="G6" s="138"/>
      <c r="H6" s="139"/>
      <c r="I6" s="139"/>
    </row>
    <row r="7" spans="1:9" ht="26.25" customHeight="1">
      <c r="A7" s="135" t="s">
        <v>146</v>
      </c>
      <c r="B7" s="136"/>
      <c r="C7" s="137"/>
      <c r="D7" s="137"/>
      <c r="E7" s="137"/>
      <c r="F7" s="137"/>
      <c r="G7" s="138"/>
      <c r="H7" s="139"/>
      <c r="I7" s="139"/>
    </row>
    <row r="8" spans="1:9" ht="26.25" customHeight="1">
      <c r="A8" s="135" t="s">
        <v>147</v>
      </c>
      <c r="B8" s="136"/>
      <c r="C8" s="137"/>
      <c r="D8" s="137"/>
      <c r="E8" s="137"/>
      <c r="F8" s="137"/>
      <c r="G8" s="138"/>
      <c r="H8" s="139"/>
      <c r="I8" s="139"/>
    </row>
    <row r="9" spans="1:9" ht="26.25" customHeight="1">
      <c r="A9" s="135" t="s">
        <v>299</v>
      </c>
      <c r="B9" s="136"/>
      <c r="C9" s="137"/>
      <c r="D9" s="137"/>
      <c r="E9" s="137"/>
      <c r="F9" s="137"/>
      <c r="G9" s="138"/>
      <c r="H9" s="139"/>
      <c r="I9" s="139"/>
    </row>
    <row r="10" spans="1:9" ht="26.25" customHeight="1" thickBot="1">
      <c r="A10" s="140" t="s">
        <v>148</v>
      </c>
      <c r="B10" s="141"/>
      <c r="C10" s="142"/>
      <c r="D10" s="142"/>
      <c r="E10" s="142"/>
      <c r="F10" s="142"/>
      <c r="G10" s="143"/>
      <c r="H10" s="139"/>
      <c r="I10" s="139"/>
    </row>
    <row r="11" spans="1:9" ht="26.25" customHeight="1">
      <c r="A11" s="47" t="s">
        <v>345</v>
      </c>
      <c r="B11" s="139"/>
      <c r="C11" s="139"/>
      <c r="D11" s="139"/>
      <c r="E11" s="139"/>
      <c r="F11" s="139"/>
      <c r="G11" s="139"/>
      <c r="H11" s="139"/>
      <c r="I11" s="139"/>
    </row>
    <row r="12" spans="1:4" ht="23.25" customHeight="1">
      <c r="A12" s="47" t="s">
        <v>296</v>
      </c>
      <c r="B12" s="193"/>
      <c r="C12" s="193"/>
      <c r="D12" s="193"/>
    </row>
    <row r="13" spans="1:4" ht="23.25" customHeight="1">
      <c r="A13" s="47" t="s">
        <v>301</v>
      </c>
      <c r="B13" s="193"/>
      <c r="C13" s="193"/>
      <c r="D13" s="193"/>
    </row>
    <row r="14" spans="1:4" ht="23.25" customHeight="1">
      <c r="A14" s="47" t="s">
        <v>297</v>
      </c>
      <c r="B14" s="193"/>
      <c r="C14" s="193"/>
      <c r="D14" s="193"/>
    </row>
    <row r="15" spans="1:4" ht="23.25" customHeight="1">
      <c r="A15" s="47" t="s">
        <v>298</v>
      </c>
      <c r="B15" s="193"/>
      <c r="C15" s="193"/>
      <c r="D15" s="193"/>
    </row>
    <row r="16" spans="1:4" ht="23.25" customHeight="1">
      <c r="A16" s="3" t="s">
        <v>300</v>
      </c>
      <c r="B16" s="193"/>
      <c r="C16" s="193"/>
      <c r="D16" s="193"/>
    </row>
    <row r="17" spans="1:4" ht="23.25" customHeight="1">
      <c r="A17" s="3"/>
      <c r="B17" s="193"/>
      <c r="C17" s="193"/>
      <c r="D17" s="193"/>
    </row>
    <row r="18" ht="23.25" customHeight="1">
      <c r="A18" s="47" t="s">
        <v>291</v>
      </c>
    </row>
    <row r="19" ht="23.25" customHeight="1">
      <c r="A19" s="47" t="s">
        <v>292</v>
      </c>
    </row>
    <row r="20" ht="23.25" customHeight="1">
      <c r="A20" s="47" t="s">
        <v>293</v>
      </c>
    </row>
    <row r="21" ht="23.25" customHeight="1">
      <c r="A21" s="47" t="s">
        <v>294</v>
      </c>
    </row>
    <row r="22" ht="23.25" customHeight="1">
      <c r="A22" s="47" t="s">
        <v>295</v>
      </c>
    </row>
  </sheetData>
  <sheetProtection/>
  <mergeCells count="5">
    <mergeCell ref="B4:C4"/>
    <mergeCell ref="D4:E4"/>
    <mergeCell ref="F4:F5"/>
    <mergeCell ref="G4:G5"/>
    <mergeCell ref="F3:G3"/>
  </mergeCells>
  <printOptions horizontalCentered="1"/>
  <pageMargins left="0.5118110236220472" right="0.2362204724409449" top="0.9448818897637796" bottom="0.7480314960629921" header="0.31496062992125984" footer="0.31496062992125984"/>
  <pageSetup horizontalDpi="600" verticalDpi="600" orientation="portrait" paperSize="9" r:id="rId1"/>
  <headerFooter>
    <oddFooter>&amp;C添付資料　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Normal="75" zoomScaleSheetLayoutView="100" zoomScalePageLayoutView="0" workbookViewId="0" topLeftCell="A1">
      <pane xSplit="5" ySplit="3" topLeftCell="F4" activePane="bottomRight" state="frozen"/>
      <selection pane="topLeft" activeCell="H9" sqref="H9"/>
      <selection pane="topRight" activeCell="H9" sqref="H9"/>
      <selection pane="bottomLeft" activeCell="H9" sqref="H9"/>
      <selection pane="bottomRight" activeCell="A1" sqref="A1"/>
    </sheetView>
  </sheetViews>
  <sheetFormatPr defaultColWidth="11.00390625" defaultRowHeight="13.5"/>
  <cols>
    <col min="1" max="1" width="4.125" style="5" customWidth="1"/>
    <col min="2" max="2" width="5.625" style="5" customWidth="1"/>
    <col min="3" max="3" width="6.125" style="5" customWidth="1"/>
    <col min="4" max="4" width="30.75390625" style="5" bestFit="1" customWidth="1"/>
    <col min="5" max="5" width="15.50390625" style="5" customWidth="1"/>
    <col min="6" max="6" width="15.625" style="5" customWidth="1"/>
    <col min="7" max="7" width="10.125" style="5" customWidth="1"/>
    <col min="8" max="9" width="18.50390625" style="5" customWidth="1"/>
    <col min="10" max="10" width="4.375" style="5" customWidth="1"/>
    <col min="11" max="11" width="29.25390625" style="5" bestFit="1" customWidth="1"/>
    <col min="12" max="12" width="13.25390625" style="5" bestFit="1" customWidth="1"/>
    <col min="13" max="16384" width="11.00390625" style="5" customWidth="1"/>
  </cols>
  <sheetData>
    <row r="1" spans="1:9" ht="34.5" customHeight="1">
      <c r="A1" s="146"/>
      <c r="B1" s="21"/>
      <c r="C1" s="21"/>
      <c r="D1" s="21"/>
      <c r="E1" s="21"/>
      <c r="F1" s="145"/>
      <c r="G1" s="145"/>
      <c r="H1" s="21"/>
      <c r="I1" s="129" t="str">
        <f ca="1">MID(CELL("filename"),SEARCH("[",CELL("filename"))+1,SEARCH("]",CELL("filename"))-SEARCH("[",CELL("filename"))-1)</f>
        <v>【養豚】県名_経営者名_診断年度.xls</v>
      </c>
    </row>
    <row r="2" spans="1:8" ht="34.5" customHeight="1" thickBot="1">
      <c r="A2" s="146" t="s">
        <v>248</v>
      </c>
      <c r="B2" s="21"/>
      <c r="C2" s="21"/>
      <c r="D2" s="21"/>
      <c r="E2" s="21"/>
      <c r="F2" s="145"/>
      <c r="G2" s="49"/>
      <c r="H2" s="21"/>
    </row>
    <row r="3" spans="1:12" ht="28.5">
      <c r="A3" s="152"/>
      <c r="B3" s="153"/>
      <c r="C3" s="153"/>
      <c r="D3" s="153"/>
      <c r="E3" s="154"/>
      <c r="F3" s="408" t="s">
        <v>142</v>
      </c>
      <c r="G3" s="409"/>
      <c r="H3" s="147" t="s">
        <v>143</v>
      </c>
      <c r="I3" s="119" t="s">
        <v>144</v>
      </c>
      <c r="J3" s="299" t="s">
        <v>346</v>
      </c>
      <c r="K3" s="297" t="s">
        <v>347</v>
      </c>
      <c r="L3" s="298" t="s">
        <v>348</v>
      </c>
    </row>
    <row r="4" spans="1:12" ht="22.5" customHeight="1">
      <c r="A4" s="414" t="s">
        <v>0</v>
      </c>
      <c r="B4" s="419" t="s">
        <v>6</v>
      </c>
      <c r="C4" s="420"/>
      <c r="D4" s="148" t="s">
        <v>165</v>
      </c>
      <c r="E4" s="149"/>
      <c r="F4" s="57"/>
      <c r="G4" s="115" t="s">
        <v>4</v>
      </c>
      <c r="H4" s="150"/>
      <c r="I4" s="151"/>
      <c r="J4" s="5" t="s">
        <v>349</v>
      </c>
      <c r="K4"/>
      <c r="L4"/>
    </row>
    <row r="5" spans="1:12" ht="22.5" customHeight="1">
      <c r="A5" s="414"/>
      <c r="B5" s="421"/>
      <c r="C5" s="422"/>
      <c r="D5" s="7" t="s">
        <v>106</v>
      </c>
      <c r="E5" s="55"/>
      <c r="F5" s="57"/>
      <c r="G5" s="115" t="s">
        <v>4</v>
      </c>
      <c r="H5" s="123"/>
      <c r="I5" s="124"/>
      <c r="J5" s="5" t="s">
        <v>350</v>
      </c>
      <c r="K5"/>
      <c r="L5"/>
    </row>
    <row r="6" spans="1:12" ht="22.5" customHeight="1">
      <c r="A6" s="414"/>
      <c r="B6" s="402" t="s">
        <v>124</v>
      </c>
      <c r="C6" s="403"/>
      <c r="D6" s="403"/>
      <c r="E6" s="404"/>
      <c r="F6" s="57"/>
      <c r="G6" s="115" t="s">
        <v>51</v>
      </c>
      <c r="H6" s="123"/>
      <c r="I6" s="124"/>
      <c r="J6" s="5" t="s">
        <v>351</v>
      </c>
      <c r="K6"/>
      <c r="L6"/>
    </row>
    <row r="7" spans="1:12" ht="22.5" customHeight="1">
      <c r="A7" s="414"/>
      <c r="B7" s="405" t="s">
        <v>107</v>
      </c>
      <c r="C7" s="406"/>
      <c r="D7" s="406"/>
      <c r="E7" s="407"/>
      <c r="F7" s="57"/>
      <c r="G7" s="115" t="s">
        <v>52</v>
      </c>
      <c r="H7" s="123"/>
      <c r="I7" s="124"/>
      <c r="J7" s="5" t="s">
        <v>352</v>
      </c>
      <c r="K7"/>
      <c r="L7"/>
    </row>
    <row r="8" spans="1:12" ht="22.5" customHeight="1">
      <c r="A8" s="414"/>
      <c r="B8" s="396" t="s">
        <v>128</v>
      </c>
      <c r="C8" s="397"/>
      <c r="D8" s="398"/>
      <c r="E8" s="64" t="s">
        <v>166</v>
      </c>
      <c r="F8" s="111">
        <f>F4/2000</f>
        <v>0</v>
      </c>
      <c r="G8" s="120" t="s">
        <v>51</v>
      </c>
      <c r="H8" s="123"/>
      <c r="I8" s="124"/>
      <c r="J8" s="294" t="s">
        <v>353</v>
      </c>
      <c r="K8" s="5" t="s">
        <v>354</v>
      </c>
      <c r="L8" s="5" t="s">
        <v>355</v>
      </c>
    </row>
    <row r="9" spans="1:12" ht="22.5" customHeight="1">
      <c r="A9" s="414"/>
      <c r="B9" s="399"/>
      <c r="C9" s="400"/>
      <c r="D9" s="401"/>
      <c r="E9" s="64" t="s">
        <v>155</v>
      </c>
      <c r="F9" s="111">
        <f>F5/2000</f>
        <v>0</v>
      </c>
      <c r="G9" s="68" t="s">
        <v>51</v>
      </c>
      <c r="H9" s="123"/>
      <c r="I9" s="124"/>
      <c r="J9" s="5" t="s">
        <v>356</v>
      </c>
      <c r="K9" s="5" t="s">
        <v>357</v>
      </c>
      <c r="L9" s="5" t="s">
        <v>355</v>
      </c>
    </row>
    <row r="10" spans="1:12" ht="22.5" customHeight="1">
      <c r="A10" s="414"/>
      <c r="B10" s="8" t="s">
        <v>55</v>
      </c>
      <c r="C10" s="9"/>
      <c r="D10" s="8"/>
      <c r="E10" s="10"/>
      <c r="F10" s="59">
        <f>+'2　飼養規模'!B6</f>
        <v>0</v>
      </c>
      <c r="G10" s="10" t="s">
        <v>86</v>
      </c>
      <c r="H10" s="123"/>
      <c r="I10" s="124"/>
      <c r="J10" s="5" t="s">
        <v>358</v>
      </c>
      <c r="K10" s="5" t="s">
        <v>403</v>
      </c>
      <c r="L10" s="5" t="s">
        <v>355</v>
      </c>
    </row>
    <row r="11" spans="1:12" ht="22.5" customHeight="1">
      <c r="A11" s="414"/>
      <c r="B11" s="8" t="s">
        <v>56</v>
      </c>
      <c r="C11" s="9"/>
      <c r="D11" s="8"/>
      <c r="E11" s="10"/>
      <c r="F11" s="59">
        <f>+'2　飼養規模'!G6</f>
        <v>0</v>
      </c>
      <c r="G11" s="10" t="s">
        <v>86</v>
      </c>
      <c r="H11" s="123"/>
      <c r="I11" s="124"/>
      <c r="J11" s="5" t="s">
        <v>359</v>
      </c>
      <c r="K11" s="5" t="s">
        <v>404</v>
      </c>
      <c r="L11" s="5" t="s">
        <v>355</v>
      </c>
    </row>
    <row r="12" spans="1:12" ht="22.5" customHeight="1">
      <c r="A12" s="414"/>
      <c r="B12" s="8" t="s">
        <v>57</v>
      </c>
      <c r="C12" s="9"/>
      <c r="D12" s="8"/>
      <c r="E12" s="10"/>
      <c r="F12" s="60">
        <f>+'2　飼養規模'!F9</f>
        <v>0</v>
      </c>
      <c r="G12" s="10" t="s">
        <v>86</v>
      </c>
      <c r="H12" s="123"/>
      <c r="I12" s="124"/>
      <c r="J12" s="5" t="s">
        <v>360</v>
      </c>
      <c r="K12" s="5" t="s">
        <v>405</v>
      </c>
      <c r="L12"/>
    </row>
    <row r="13" spans="1:12" ht="22.5" customHeight="1">
      <c r="A13" s="414"/>
      <c r="B13" s="8" t="s">
        <v>58</v>
      </c>
      <c r="C13" s="9"/>
      <c r="D13" s="8"/>
      <c r="E13" s="10"/>
      <c r="F13" s="60">
        <f>+'2　飼養規模'!G9</f>
        <v>0</v>
      </c>
      <c r="G13" s="10" t="s">
        <v>86</v>
      </c>
      <c r="H13" s="123"/>
      <c r="I13" s="124"/>
      <c r="J13" s="5" t="s">
        <v>361</v>
      </c>
      <c r="K13" s="5" t="s">
        <v>406</v>
      </c>
      <c r="L13"/>
    </row>
    <row r="14" spans="1:12" ht="22.5" customHeight="1">
      <c r="A14" s="413" t="s">
        <v>67</v>
      </c>
      <c r="B14" s="65" t="s">
        <v>59</v>
      </c>
      <c r="C14" s="66"/>
      <c r="D14" s="67"/>
      <c r="E14" s="68"/>
      <c r="F14" s="69">
        <f>'６．損益計算書'!F37</f>
        <v>0</v>
      </c>
      <c r="G14" s="68" t="s">
        <v>3</v>
      </c>
      <c r="H14" s="123"/>
      <c r="I14" s="124"/>
      <c r="J14" s="5" t="s">
        <v>362</v>
      </c>
      <c r="K14" s="5" t="s">
        <v>435</v>
      </c>
      <c r="L14"/>
    </row>
    <row r="15" spans="1:12" ht="22.5" customHeight="1">
      <c r="A15" s="414"/>
      <c r="B15" s="65" t="s">
        <v>60</v>
      </c>
      <c r="C15" s="66"/>
      <c r="D15" s="67"/>
      <c r="E15" s="68"/>
      <c r="F15" s="69" t="e">
        <f>'６．損益計算書'!G37</f>
        <v>#DIV/0!</v>
      </c>
      <c r="G15" s="68" t="s">
        <v>3</v>
      </c>
      <c r="H15" s="123"/>
      <c r="I15" s="124"/>
      <c r="J15" s="294" t="s">
        <v>363</v>
      </c>
      <c r="K15" s="5" t="s">
        <v>437</v>
      </c>
      <c r="L15"/>
    </row>
    <row r="16" spans="1:12" ht="22.5" customHeight="1">
      <c r="A16" s="414"/>
      <c r="B16" s="65" t="s">
        <v>61</v>
      </c>
      <c r="C16" s="66"/>
      <c r="D16" s="67"/>
      <c r="E16" s="68"/>
      <c r="F16" s="70" t="e">
        <f>'６．損益計算書'!F37/'６．損益計算書'!F10*100</f>
        <v>#DIV/0!</v>
      </c>
      <c r="G16" s="68" t="s">
        <v>88</v>
      </c>
      <c r="H16" s="123"/>
      <c r="I16" s="124"/>
      <c r="J16" s="5" t="s">
        <v>364</v>
      </c>
      <c r="K16" s="5" t="s">
        <v>436</v>
      </c>
      <c r="L16" s="5" t="s">
        <v>355</v>
      </c>
    </row>
    <row r="17" spans="1:13" ht="22.5" customHeight="1">
      <c r="A17" s="414"/>
      <c r="B17" s="423" t="s">
        <v>62</v>
      </c>
      <c r="C17" s="424"/>
      <c r="D17" s="67" t="s">
        <v>1</v>
      </c>
      <c r="E17" s="68"/>
      <c r="F17" s="71" t="e">
        <f>'６．損益計算書'!G10</f>
        <v>#DIV/0!</v>
      </c>
      <c r="G17" s="68" t="s">
        <v>3</v>
      </c>
      <c r="H17" s="123"/>
      <c r="I17" s="124"/>
      <c r="J17" s="5" t="s">
        <v>365</v>
      </c>
      <c r="K17" s="5" t="s">
        <v>438</v>
      </c>
      <c r="L17"/>
      <c r="M17"/>
    </row>
    <row r="18" spans="1:13" ht="22.5" customHeight="1">
      <c r="A18" s="414"/>
      <c r="B18" s="425"/>
      <c r="C18" s="426"/>
      <c r="D18" s="67" t="s">
        <v>63</v>
      </c>
      <c r="E18" s="68"/>
      <c r="F18" s="71" t="e">
        <f>'６．損益計算書'!G6</f>
        <v>#DIV/0!</v>
      </c>
      <c r="G18" s="68" t="s">
        <v>3</v>
      </c>
      <c r="H18" s="123"/>
      <c r="I18" s="124"/>
      <c r="J18" s="5" t="s">
        <v>366</v>
      </c>
      <c r="K18" s="5" t="s">
        <v>439</v>
      </c>
      <c r="L18"/>
      <c r="M18"/>
    </row>
    <row r="19" spans="1:13" ht="22.5" customHeight="1">
      <c r="A19" s="414"/>
      <c r="B19" s="425"/>
      <c r="C19" s="426"/>
      <c r="D19" s="67" t="s">
        <v>167</v>
      </c>
      <c r="E19" s="68"/>
      <c r="F19" s="71" t="e">
        <f>'５．当期生産費用'!H23</f>
        <v>#DIV/0!</v>
      </c>
      <c r="G19" s="68" t="s">
        <v>3</v>
      </c>
      <c r="H19" s="123"/>
      <c r="I19" s="124"/>
      <c r="J19" s="5" t="s">
        <v>367</v>
      </c>
      <c r="K19" s="5" t="s">
        <v>440</v>
      </c>
      <c r="L19"/>
      <c r="M19"/>
    </row>
    <row r="20" spans="1:13" ht="22.5" customHeight="1">
      <c r="A20" s="414"/>
      <c r="B20" s="425"/>
      <c r="C20" s="426"/>
      <c r="D20" s="67" t="s">
        <v>64</v>
      </c>
      <c r="E20" s="68"/>
      <c r="F20" s="69" t="e">
        <f>'５．当期生産費用'!H7</f>
        <v>#DIV/0!</v>
      </c>
      <c r="G20" s="68" t="s">
        <v>3</v>
      </c>
      <c r="H20" s="123"/>
      <c r="I20" s="124"/>
      <c r="J20" s="5" t="s">
        <v>368</v>
      </c>
      <c r="K20" s="5" t="s">
        <v>372</v>
      </c>
      <c r="L20"/>
      <c r="M20"/>
    </row>
    <row r="21" spans="1:13" ht="22.5" customHeight="1">
      <c r="A21" s="414"/>
      <c r="B21" s="425"/>
      <c r="C21" s="426"/>
      <c r="D21" s="67" t="s">
        <v>109</v>
      </c>
      <c r="E21" s="68"/>
      <c r="F21" s="69" t="e">
        <f>'５．当期生産費用'!H6</f>
        <v>#DIV/0!</v>
      </c>
      <c r="G21" s="68" t="s">
        <v>3</v>
      </c>
      <c r="H21" s="123"/>
      <c r="I21" s="124"/>
      <c r="J21" s="5" t="s">
        <v>369</v>
      </c>
      <c r="K21" s="5" t="s">
        <v>441</v>
      </c>
      <c r="L21"/>
      <c r="M21"/>
    </row>
    <row r="22" spans="1:13" ht="22.5" customHeight="1">
      <c r="A22" s="414"/>
      <c r="B22" s="425"/>
      <c r="C22" s="426"/>
      <c r="D22" s="67" t="s">
        <v>65</v>
      </c>
      <c r="E22" s="68"/>
      <c r="F22" s="69" t="e">
        <f>'５．当期生産費用'!H11</f>
        <v>#DIV/0!</v>
      </c>
      <c r="G22" s="68" t="s">
        <v>3</v>
      </c>
      <c r="H22" s="123"/>
      <c r="I22" s="124"/>
      <c r="J22" s="294" t="s">
        <v>370</v>
      </c>
      <c r="K22" s="5" t="s">
        <v>442</v>
      </c>
      <c r="L22"/>
      <c r="M22"/>
    </row>
    <row r="23" spans="1:13" ht="22.5" customHeight="1">
      <c r="A23" s="418"/>
      <c r="B23" s="427"/>
      <c r="C23" s="428"/>
      <c r="D23" s="67" t="s">
        <v>66</v>
      </c>
      <c r="E23" s="68"/>
      <c r="F23" s="69" t="e">
        <f>'５．当期生産費用'!H18</f>
        <v>#DIV/0!</v>
      </c>
      <c r="G23" s="68" t="s">
        <v>3</v>
      </c>
      <c r="H23" s="123"/>
      <c r="I23" s="124"/>
      <c r="J23" s="5" t="s">
        <v>371</v>
      </c>
      <c r="K23" s="5" t="s">
        <v>443</v>
      </c>
      <c r="L23"/>
      <c r="M23"/>
    </row>
    <row r="24" spans="1:13" ht="22.5" customHeight="1">
      <c r="A24" s="413" t="s">
        <v>54</v>
      </c>
      <c r="B24" s="390" t="s">
        <v>68</v>
      </c>
      <c r="C24" s="8" t="s">
        <v>69</v>
      </c>
      <c r="D24" s="8"/>
      <c r="E24" s="10"/>
      <c r="F24" s="288"/>
      <c r="G24" s="10" t="s">
        <v>87</v>
      </c>
      <c r="H24" s="123"/>
      <c r="I24" s="124"/>
      <c r="J24" s="5" t="s">
        <v>373</v>
      </c>
      <c r="L24" s="5" t="s">
        <v>355</v>
      </c>
      <c r="M24"/>
    </row>
    <row r="25" spans="1:13" ht="22.5" customHeight="1">
      <c r="A25" s="414"/>
      <c r="B25" s="390"/>
      <c r="C25" s="8" t="s">
        <v>317</v>
      </c>
      <c r="D25" s="10"/>
      <c r="E25" s="10"/>
      <c r="F25" s="288"/>
      <c r="G25" s="10" t="s">
        <v>444</v>
      </c>
      <c r="H25" s="123"/>
      <c r="I25" s="124"/>
      <c r="J25" s="5" t="s">
        <v>374</v>
      </c>
      <c r="K25"/>
      <c r="L25" s="5" t="s">
        <v>355</v>
      </c>
      <c r="M25"/>
    </row>
    <row r="26" spans="1:13" ht="22.5" customHeight="1">
      <c r="A26" s="414"/>
      <c r="B26" s="390"/>
      <c r="C26" s="8" t="s">
        <v>318</v>
      </c>
      <c r="D26" s="10"/>
      <c r="E26" s="10"/>
      <c r="F26" s="288"/>
      <c r="G26" s="10" t="s">
        <v>444</v>
      </c>
      <c r="H26" s="123"/>
      <c r="I26" s="124"/>
      <c r="J26" s="5" t="s">
        <v>375</v>
      </c>
      <c r="K26"/>
      <c r="L26" s="5" t="s">
        <v>355</v>
      </c>
      <c r="M26"/>
    </row>
    <row r="27" spans="1:13" ht="22.5" customHeight="1">
      <c r="A27" s="414"/>
      <c r="B27" s="390"/>
      <c r="C27" s="8" t="s">
        <v>319</v>
      </c>
      <c r="D27" s="10"/>
      <c r="E27" s="10"/>
      <c r="F27" s="288"/>
      <c r="G27" s="10" t="s">
        <v>86</v>
      </c>
      <c r="H27" s="123"/>
      <c r="I27" s="124"/>
      <c r="J27" s="5" t="s">
        <v>376</v>
      </c>
      <c r="K27"/>
      <c r="L27" s="5" t="s">
        <v>355</v>
      </c>
      <c r="M27"/>
    </row>
    <row r="28" spans="1:13" ht="22.5" customHeight="1">
      <c r="A28" s="414"/>
      <c r="B28" s="390"/>
      <c r="C28" s="8" t="s">
        <v>320</v>
      </c>
      <c r="D28" s="10"/>
      <c r="E28" s="10"/>
      <c r="F28" s="58"/>
      <c r="G28" s="10" t="s">
        <v>86</v>
      </c>
      <c r="H28" s="123"/>
      <c r="I28" s="124"/>
      <c r="J28" s="5" t="s">
        <v>377</v>
      </c>
      <c r="K28"/>
      <c r="L28" s="5" t="s">
        <v>355</v>
      </c>
      <c r="M28"/>
    </row>
    <row r="29" spans="1:13" ht="22.5" customHeight="1">
      <c r="A29" s="414"/>
      <c r="B29" s="390"/>
      <c r="C29" s="8" t="s">
        <v>321</v>
      </c>
      <c r="D29" s="10"/>
      <c r="E29" s="10"/>
      <c r="F29" s="58"/>
      <c r="G29" s="10" t="s">
        <v>86</v>
      </c>
      <c r="H29" s="123"/>
      <c r="I29" s="124"/>
      <c r="J29" s="294" t="s">
        <v>378</v>
      </c>
      <c r="K29"/>
      <c r="L29" s="5" t="s">
        <v>355</v>
      </c>
      <c r="M29"/>
    </row>
    <row r="30" spans="1:13" ht="22.5" customHeight="1">
      <c r="A30" s="414"/>
      <c r="B30" s="390"/>
      <c r="C30" s="8" t="s">
        <v>322</v>
      </c>
      <c r="D30" s="10"/>
      <c r="E30" s="10"/>
      <c r="F30" s="58"/>
      <c r="G30" s="10" t="s">
        <v>86</v>
      </c>
      <c r="H30" s="123"/>
      <c r="I30" s="124"/>
      <c r="J30" s="5" t="s">
        <v>379</v>
      </c>
      <c r="L30" s="5" t="s">
        <v>355</v>
      </c>
      <c r="M30"/>
    </row>
    <row r="31" spans="1:12" ht="22.5" customHeight="1">
      <c r="A31" s="414"/>
      <c r="B31" s="391" t="s">
        <v>70</v>
      </c>
      <c r="C31" s="8" t="s">
        <v>71</v>
      </c>
      <c r="D31" s="8"/>
      <c r="E31" s="10"/>
      <c r="F31" s="58"/>
      <c r="G31" s="10" t="s">
        <v>86</v>
      </c>
      <c r="H31" s="123"/>
      <c r="I31" s="124"/>
      <c r="J31" s="5" t="s">
        <v>380</v>
      </c>
      <c r="K31"/>
      <c r="L31" s="5" t="s">
        <v>355</v>
      </c>
    </row>
    <row r="32" spans="1:13" ht="22.5" customHeight="1">
      <c r="A32" s="414"/>
      <c r="B32" s="392"/>
      <c r="C32" s="8" t="s">
        <v>72</v>
      </c>
      <c r="D32" s="8"/>
      <c r="E32" s="10"/>
      <c r="F32" s="58"/>
      <c r="G32" s="155" t="s">
        <v>156</v>
      </c>
      <c r="H32" s="123"/>
      <c r="I32" s="124"/>
      <c r="J32" s="5" t="s">
        <v>381</v>
      </c>
      <c r="K32"/>
      <c r="L32" s="5" t="s">
        <v>355</v>
      </c>
      <c r="M32"/>
    </row>
    <row r="33" spans="1:13" ht="22.5" customHeight="1">
      <c r="A33" s="414"/>
      <c r="B33" s="392"/>
      <c r="C33" s="389" t="s">
        <v>110</v>
      </c>
      <c r="D33" s="389"/>
      <c r="E33" s="8" t="s">
        <v>73</v>
      </c>
      <c r="F33" s="61"/>
      <c r="G33" s="10" t="s">
        <v>52</v>
      </c>
      <c r="H33" s="123"/>
      <c r="I33" s="124"/>
      <c r="J33" s="294" t="s">
        <v>382</v>
      </c>
      <c r="K33"/>
      <c r="M33"/>
    </row>
    <row r="34" spans="1:13" ht="22.5" customHeight="1">
      <c r="A34" s="414"/>
      <c r="B34" s="392"/>
      <c r="C34" s="389"/>
      <c r="D34" s="389"/>
      <c r="E34" s="8" t="s">
        <v>74</v>
      </c>
      <c r="F34" s="61"/>
      <c r="G34" s="10" t="s">
        <v>85</v>
      </c>
      <c r="H34" s="123"/>
      <c r="I34" s="124"/>
      <c r="J34" s="5" t="s">
        <v>384</v>
      </c>
      <c r="K34"/>
      <c r="L34"/>
      <c r="M34"/>
    </row>
    <row r="35" spans="1:13" ht="22.5" customHeight="1">
      <c r="A35" s="414"/>
      <c r="B35" s="392"/>
      <c r="C35" s="389" t="s">
        <v>75</v>
      </c>
      <c r="D35" s="389"/>
      <c r="E35" s="8" t="s">
        <v>73</v>
      </c>
      <c r="F35" s="61"/>
      <c r="G35" s="10" t="s">
        <v>52</v>
      </c>
      <c r="H35" s="123"/>
      <c r="I35" s="124"/>
      <c r="J35" s="5" t="s">
        <v>385</v>
      </c>
      <c r="K35"/>
      <c r="L35"/>
      <c r="M35"/>
    </row>
    <row r="36" spans="1:13" ht="22.5" customHeight="1">
      <c r="A36" s="414"/>
      <c r="B36" s="392"/>
      <c r="C36" s="389"/>
      <c r="D36" s="389"/>
      <c r="E36" s="8" t="s">
        <v>74</v>
      </c>
      <c r="F36" s="61"/>
      <c r="G36" s="10" t="s">
        <v>85</v>
      </c>
      <c r="H36" s="123"/>
      <c r="I36" s="124"/>
      <c r="J36" s="294" t="s">
        <v>386</v>
      </c>
      <c r="K36"/>
      <c r="M36"/>
    </row>
    <row r="37" spans="1:13" ht="22.5" customHeight="1">
      <c r="A37" s="414"/>
      <c r="B37" s="392"/>
      <c r="C37" s="67" t="s">
        <v>53</v>
      </c>
      <c r="D37" s="67"/>
      <c r="E37" s="68"/>
      <c r="F37" s="72">
        <f>F35-F33</f>
        <v>0</v>
      </c>
      <c r="G37" s="68" t="s">
        <v>52</v>
      </c>
      <c r="H37" s="123"/>
      <c r="I37" s="124"/>
      <c r="J37" s="294" t="s">
        <v>387</v>
      </c>
      <c r="K37" s="5" t="s">
        <v>456</v>
      </c>
      <c r="M37"/>
    </row>
    <row r="38" spans="1:13" ht="22.5" customHeight="1">
      <c r="A38" s="414"/>
      <c r="B38" s="392"/>
      <c r="C38" s="67" t="s">
        <v>76</v>
      </c>
      <c r="D38" s="67"/>
      <c r="E38" s="68"/>
      <c r="F38" s="112" t="e">
        <f>(F36-F34)/F37</f>
        <v>#DIV/0!</v>
      </c>
      <c r="G38" s="280" t="s">
        <v>85</v>
      </c>
      <c r="H38" s="123"/>
      <c r="I38" s="124"/>
      <c r="J38" s="294" t="s">
        <v>388</v>
      </c>
      <c r="K38" t="s">
        <v>457</v>
      </c>
      <c r="L38" t="s">
        <v>383</v>
      </c>
      <c r="M38"/>
    </row>
    <row r="39" spans="1:13" ht="22.5" customHeight="1">
      <c r="A39" s="414"/>
      <c r="B39" s="392"/>
      <c r="C39" s="8" t="s">
        <v>78</v>
      </c>
      <c r="D39" s="8"/>
      <c r="E39" s="10"/>
      <c r="F39" s="61"/>
      <c r="G39" s="10"/>
      <c r="H39" s="123"/>
      <c r="I39" s="124"/>
      <c r="J39" s="294" t="s">
        <v>389</v>
      </c>
      <c r="L39" t="s">
        <v>383</v>
      </c>
      <c r="M39"/>
    </row>
    <row r="40" spans="1:13" ht="22.5" customHeight="1">
      <c r="A40" s="414"/>
      <c r="B40" s="392"/>
      <c r="C40" s="8" t="s">
        <v>77</v>
      </c>
      <c r="D40" s="8"/>
      <c r="E40" s="10"/>
      <c r="F40" s="108"/>
      <c r="G40" s="10"/>
      <c r="H40" s="123"/>
      <c r="I40" s="124"/>
      <c r="J40" s="294" t="s">
        <v>390</v>
      </c>
      <c r="K40"/>
      <c r="L40" t="s">
        <v>383</v>
      </c>
      <c r="M40"/>
    </row>
    <row r="41" spans="1:13" ht="22.5" customHeight="1">
      <c r="A41" s="414"/>
      <c r="B41" s="392"/>
      <c r="C41" s="394" t="s">
        <v>115</v>
      </c>
      <c r="D41" s="395"/>
      <c r="E41" s="10"/>
      <c r="F41" s="109"/>
      <c r="G41" s="10" t="s">
        <v>114</v>
      </c>
      <c r="H41" s="123"/>
      <c r="I41" s="124"/>
      <c r="J41" s="294" t="s">
        <v>391</v>
      </c>
      <c r="K41"/>
      <c r="L41"/>
      <c r="M41"/>
    </row>
    <row r="42" spans="1:13" ht="22.5" customHeight="1">
      <c r="A42" s="414"/>
      <c r="B42" s="392"/>
      <c r="C42" s="429" t="s">
        <v>112</v>
      </c>
      <c r="D42" s="8" t="s">
        <v>113</v>
      </c>
      <c r="E42" s="10"/>
      <c r="F42" s="60"/>
      <c r="G42" s="10" t="s">
        <v>3</v>
      </c>
      <c r="H42" s="123"/>
      <c r="I42" s="124"/>
      <c r="J42" s="294" t="s">
        <v>392</v>
      </c>
      <c r="K42"/>
      <c r="L42"/>
      <c r="M42"/>
    </row>
    <row r="43" spans="1:13" ht="22.5" customHeight="1">
      <c r="A43" s="414"/>
      <c r="B43" s="392"/>
      <c r="C43" s="430"/>
      <c r="D43" s="282" t="s">
        <v>79</v>
      </c>
      <c r="E43" s="280"/>
      <c r="F43" s="281" t="e">
        <f>F42/F41</f>
        <v>#DIV/0!</v>
      </c>
      <c r="G43" s="280" t="s">
        <v>3</v>
      </c>
      <c r="H43" s="123"/>
      <c r="I43" s="124"/>
      <c r="J43" s="294" t="s">
        <v>448</v>
      </c>
      <c r="K43" t="s">
        <v>458</v>
      </c>
      <c r="L43"/>
      <c r="M43"/>
    </row>
    <row r="44" spans="1:13" ht="22.5" customHeight="1">
      <c r="A44" s="414"/>
      <c r="B44" s="393"/>
      <c r="C44" s="8" t="s">
        <v>80</v>
      </c>
      <c r="D44" s="8"/>
      <c r="E44" s="10"/>
      <c r="F44" s="58"/>
      <c r="G44" s="10" t="s">
        <v>88</v>
      </c>
      <c r="H44" s="123"/>
      <c r="I44" s="124"/>
      <c r="J44" s="294" t="s">
        <v>449</v>
      </c>
      <c r="K44"/>
      <c r="L44"/>
      <c r="M44"/>
    </row>
    <row r="45" spans="1:13" ht="22.5" customHeight="1">
      <c r="A45" s="411" t="s">
        <v>5</v>
      </c>
      <c r="B45" s="8" t="s">
        <v>82</v>
      </c>
      <c r="C45" s="9"/>
      <c r="D45" s="8"/>
      <c r="E45" s="10"/>
      <c r="F45" s="60"/>
      <c r="G45" s="10" t="s">
        <v>3</v>
      </c>
      <c r="H45" s="123"/>
      <c r="I45" s="124"/>
      <c r="J45" s="294" t="s">
        <v>450</v>
      </c>
      <c r="K45"/>
      <c r="L45"/>
      <c r="M45"/>
    </row>
    <row r="46" spans="1:13" ht="22.5" customHeight="1">
      <c r="A46" s="411"/>
      <c r="B46" s="282" t="s">
        <v>83</v>
      </c>
      <c r="C46" s="284"/>
      <c r="D46" s="282"/>
      <c r="E46" s="280"/>
      <c r="F46" s="285" t="e">
        <f>F45/F10</f>
        <v>#DIV/0!</v>
      </c>
      <c r="G46" s="280" t="s">
        <v>3</v>
      </c>
      <c r="H46" s="123"/>
      <c r="I46" s="124"/>
      <c r="J46" s="295" t="s">
        <v>393</v>
      </c>
      <c r="K46" t="s">
        <v>459</v>
      </c>
      <c r="L46"/>
      <c r="M46"/>
    </row>
    <row r="47" spans="1:13" ht="22.5" customHeight="1" thickBot="1">
      <c r="A47" s="412"/>
      <c r="B47" s="26" t="s">
        <v>84</v>
      </c>
      <c r="C47" s="27"/>
      <c r="D47" s="26"/>
      <c r="E47" s="28"/>
      <c r="F47" s="62"/>
      <c r="G47" s="28" t="s">
        <v>3</v>
      </c>
      <c r="H47" s="125"/>
      <c r="I47" s="126"/>
      <c r="J47" s="5" t="s">
        <v>395</v>
      </c>
      <c r="K47"/>
      <c r="L47"/>
      <c r="M47"/>
    </row>
    <row r="48" spans="1:13" ht="22.5" customHeight="1">
      <c r="A48" s="21"/>
      <c r="B48" s="21"/>
      <c r="C48" s="21"/>
      <c r="D48" s="21"/>
      <c r="E48" s="21"/>
      <c r="F48" s="21"/>
      <c r="G48" s="235"/>
      <c r="H48" s="21"/>
      <c r="I48" s="21"/>
      <c r="K48"/>
      <c r="L48"/>
      <c r="M48"/>
    </row>
    <row r="49" spans="2:13" ht="22.5" customHeight="1" thickBot="1">
      <c r="B49" s="16" t="s">
        <v>100</v>
      </c>
      <c r="C49" s="29"/>
      <c r="D49" s="29"/>
      <c r="E49" s="29"/>
      <c r="F49" s="70" t="e">
        <f>'６．損益計算書'!F36/'６．損益計算書'!F10*100</f>
        <v>#DIV/0!</v>
      </c>
      <c r="G49" s="30" t="s">
        <v>101</v>
      </c>
      <c r="J49" s="294" t="s">
        <v>397</v>
      </c>
      <c r="K49" s="21" t="s">
        <v>445</v>
      </c>
      <c r="L49" s="5" t="s">
        <v>355</v>
      </c>
      <c r="M49" s="21" t="s">
        <v>394</v>
      </c>
    </row>
    <row r="50" spans="1:13" ht="22.5" customHeight="1">
      <c r="A50" s="415" t="s">
        <v>125</v>
      </c>
      <c r="B50" s="73" t="s">
        <v>81</v>
      </c>
      <c r="C50" s="74"/>
      <c r="D50" s="74"/>
      <c r="E50" s="75"/>
      <c r="F50" s="110" t="e">
        <f>(F4+F5)/F10</f>
        <v>#DIV/0!</v>
      </c>
      <c r="G50" s="127" t="s">
        <v>4</v>
      </c>
      <c r="H50" s="121"/>
      <c r="I50" s="122"/>
      <c r="J50" s="5" t="s">
        <v>398</v>
      </c>
      <c r="K50" s="5" t="s">
        <v>396</v>
      </c>
      <c r="L50"/>
      <c r="M50"/>
    </row>
    <row r="51" spans="1:13" ht="22.5" customHeight="1">
      <c r="A51" s="416"/>
      <c r="B51" s="76" t="s">
        <v>123</v>
      </c>
      <c r="C51" s="77"/>
      <c r="D51" s="77"/>
      <c r="E51" s="77"/>
      <c r="F51" s="78" t="e">
        <f>'６．損益計算書'!F37/'３　経営実績'!F8</f>
        <v>#DIV/0!</v>
      </c>
      <c r="G51" s="19" t="s">
        <v>3</v>
      </c>
      <c r="H51" s="123"/>
      <c r="I51" s="124"/>
      <c r="J51" s="296" t="s">
        <v>400</v>
      </c>
      <c r="K51" s="5" t="s">
        <v>446</v>
      </c>
      <c r="L51"/>
      <c r="M51"/>
    </row>
    <row r="52" spans="1:13" ht="22.5" customHeight="1">
      <c r="A52" s="416"/>
      <c r="B52" s="76" t="s">
        <v>102</v>
      </c>
      <c r="C52" s="77"/>
      <c r="D52" s="77"/>
      <c r="E52" s="77"/>
      <c r="F52" s="79">
        <f>'６．損益計算書'!F36+'６．損益計算書'!F21+'５．当期生産費用'!G11</f>
        <v>0</v>
      </c>
      <c r="G52" s="19" t="s">
        <v>3</v>
      </c>
      <c r="H52" s="123"/>
      <c r="I52" s="124"/>
      <c r="J52" s="296" t="s">
        <v>401</v>
      </c>
      <c r="K52" s="21" t="s">
        <v>447</v>
      </c>
      <c r="L52"/>
      <c r="M52" s="5" t="s">
        <v>399</v>
      </c>
    </row>
    <row r="53" spans="1:13" ht="22.5" customHeight="1">
      <c r="A53" s="416"/>
      <c r="B53" s="76" t="s">
        <v>103</v>
      </c>
      <c r="C53" s="77"/>
      <c r="D53" s="77"/>
      <c r="E53" s="77"/>
      <c r="F53" s="78" t="e">
        <f>F52/(F8+F9)</f>
        <v>#DIV/0!</v>
      </c>
      <c r="G53" s="19" t="s">
        <v>3</v>
      </c>
      <c r="H53" s="123"/>
      <c r="I53" s="124"/>
      <c r="J53" s="296" t="s">
        <v>402</v>
      </c>
      <c r="K53" s="5" t="s">
        <v>453</v>
      </c>
      <c r="L53"/>
      <c r="M53"/>
    </row>
    <row r="54" spans="1:13" ht="22.5" customHeight="1">
      <c r="A54" s="416"/>
      <c r="B54" s="76" t="s">
        <v>122</v>
      </c>
      <c r="C54" s="77"/>
      <c r="D54" s="77"/>
      <c r="E54" s="77"/>
      <c r="F54" s="78" t="e">
        <f>F52/F8</f>
        <v>#DIV/0!</v>
      </c>
      <c r="G54" s="19" t="s">
        <v>3</v>
      </c>
      <c r="H54" s="123"/>
      <c r="I54" s="124"/>
      <c r="J54" s="5" t="s">
        <v>451</v>
      </c>
      <c r="K54" s="5" t="s">
        <v>454</v>
      </c>
      <c r="L54"/>
      <c r="M54"/>
    </row>
    <row r="55" spans="1:13" ht="22.5" customHeight="1" thickBot="1">
      <c r="A55" s="417"/>
      <c r="B55" s="80" t="s">
        <v>104</v>
      </c>
      <c r="C55" s="81"/>
      <c r="D55" s="81"/>
      <c r="E55" s="81"/>
      <c r="F55" s="82" t="e">
        <f>F52/(F4+F5)</f>
        <v>#DIV/0!</v>
      </c>
      <c r="G55" s="128" t="s">
        <v>3</v>
      </c>
      <c r="H55" s="125"/>
      <c r="I55" s="126"/>
      <c r="J55" s="5" t="s">
        <v>452</v>
      </c>
      <c r="K55" s="5" t="s">
        <v>455</v>
      </c>
      <c r="L55" s="5" t="s">
        <v>355</v>
      </c>
      <c r="M55"/>
    </row>
    <row r="56" spans="1:9" ht="22.5" customHeight="1">
      <c r="A56" s="410" t="s">
        <v>253</v>
      </c>
      <c r="B56" s="410"/>
      <c r="C56" s="410"/>
      <c r="D56" s="410"/>
      <c r="E56" s="410"/>
      <c r="F56" s="410"/>
      <c r="G56" s="410"/>
      <c r="H56" s="410"/>
      <c r="I56" s="410"/>
    </row>
    <row r="57" spans="6:7" ht="22.5" customHeight="1">
      <c r="F57" s="287"/>
      <c r="G57" s="287"/>
    </row>
    <row r="58" spans="1:9" ht="22.5" customHeight="1">
      <c r="A58" s="21" t="s">
        <v>310</v>
      </c>
      <c r="B58" s="21"/>
      <c r="C58" s="21"/>
      <c r="D58" s="21"/>
      <c r="E58" s="21"/>
      <c r="F58" s="287"/>
      <c r="G58" s="287"/>
      <c r="H58" s="21"/>
      <c r="I58" s="21"/>
    </row>
    <row r="59" spans="1:9" ht="22.5" customHeight="1">
      <c r="A59" s="21" t="s">
        <v>311</v>
      </c>
      <c r="B59" s="21"/>
      <c r="C59" s="21"/>
      <c r="D59" s="21"/>
      <c r="E59" s="21"/>
      <c r="F59" s="287"/>
      <c r="G59" s="287"/>
      <c r="H59" s="21"/>
      <c r="I59" s="21"/>
    </row>
    <row r="60" spans="1:9" ht="22.5" customHeight="1">
      <c r="A60" s="21" t="s">
        <v>312</v>
      </c>
      <c r="B60" s="21"/>
      <c r="C60" s="21"/>
      <c r="D60" s="21"/>
      <c r="E60" s="21"/>
      <c r="F60" s="287"/>
      <c r="G60" s="287"/>
      <c r="H60" s="21"/>
      <c r="I60" s="21"/>
    </row>
    <row r="61" spans="1:9" ht="22.5" customHeight="1">
      <c r="A61" s="21" t="s">
        <v>313</v>
      </c>
      <c r="B61" s="21"/>
      <c r="C61" s="21"/>
      <c r="D61" s="21"/>
      <c r="E61" s="21"/>
      <c r="F61" s="287"/>
      <c r="G61" s="287"/>
      <c r="H61" s="21"/>
      <c r="I61" s="21"/>
    </row>
    <row r="62" spans="1:9" ht="22.5" customHeight="1">
      <c r="A62" s="21" t="s">
        <v>314</v>
      </c>
      <c r="B62" s="21"/>
      <c r="C62" s="21"/>
      <c r="D62" s="21"/>
      <c r="E62" s="21"/>
      <c r="F62" s="287"/>
      <c r="G62" s="287"/>
      <c r="H62" s="21"/>
      <c r="I62" s="21"/>
    </row>
    <row r="63" spans="1:9" ht="22.5" customHeight="1">
      <c r="A63" s="21" t="s">
        <v>315</v>
      </c>
      <c r="B63" s="21"/>
      <c r="C63" s="21"/>
      <c r="D63" s="21"/>
      <c r="E63" s="21"/>
      <c r="F63" s="287"/>
      <c r="G63" s="287"/>
      <c r="H63" s="21"/>
      <c r="I63" s="21"/>
    </row>
    <row r="64" spans="1:9" ht="22.5" customHeight="1">
      <c r="A64" s="21" t="s">
        <v>316</v>
      </c>
      <c r="B64" s="21"/>
      <c r="C64" s="21"/>
      <c r="D64" s="21"/>
      <c r="E64" s="21"/>
      <c r="F64" s="287"/>
      <c r="G64" s="287"/>
      <c r="H64" s="21"/>
      <c r="I64" s="21"/>
    </row>
    <row r="65" spans="6:7" ht="22.5" customHeight="1">
      <c r="F65" s="53"/>
      <c r="G65" s="53"/>
    </row>
    <row r="66" spans="2:12" ht="22.5" customHeight="1">
      <c r="B66" s="16" t="s">
        <v>116</v>
      </c>
      <c r="C66" s="17"/>
      <c r="D66" s="11" t="s">
        <v>117</v>
      </c>
      <c r="E66" s="18"/>
      <c r="F66" s="19"/>
      <c r="G66" s="18"/>
      <c r="K66" s="5" t="s">
        <v>460</v>
      </c>
      <c r="L66"/>
    </row>
    <row r="67" spans="2:12" ht="22.5" customHeight="1">
      <c r="B67" s="20" t="s">
        <v>121</v>
      </c>
      <c r="C67" s="22"/>
      <c r="D67" s="11" t="s">
        <v>119</v>
      </c>
      <c r="E67" s="18"/>
      <c r="F67" s="11"/>
      <c r="G67" s="18"/>
      <c r="K67" s="5" t="s">
        <v>461</v>
      </c>
      <c r="L67"/>
    </row>
    <row r="68" spans="2:12" ht="22.5" customHeight="1">
      <c r="B68" s="20"/>
      <c r="C68" s="22"/>
      <c r="D68" s="11"/>
      <c r="E68" s="18"/>
      <c r="F68" s="11"/>
      <c r="G68" s="18"/>
      <c r="K68" s="5" t="s">
        <v>462</v>
      </c>
      <c r="L68"/>
    </row>
    <row r="69" spans="2:12" ht="22.5" customHeight="1">
      <c r="B69" s="23"/>
      <c r="C69" s="24"/>
      <c r="D69" s="11" t="s">
        <v>120</v>
      </c>
      <c r="E69" s="18"/>
      <c r="F69" s="25">
        <f>SUM(F66:F68)</f>
        <v>0</v>
      </c>
      <c r="G69" s="18" t="s">
        <v>118</v>
      </c>
      <c r="K69" s="5" t="s">
        <v>463</v>
      </c>
      <c r="L69"/>
    </row>
    <row r="70" spans="11:12" ht="14.25">
      <c r="K70" s="5" t="s">
        <v>464</v>
      </c>
      <c r="L70"/>
    </row>
  </sheetData>
  <sheetProtection/>
  <mergeCells count="18">
    <mergeCell ref="F3:G3"/>
    <mergeCell ref="A56:I56"/>
    <mergeCell ref="A45:A47"/>
    <mergeCell ref="A24:A44"/>
    <mergeCell ref="A50:A55"/>
    <mergeCell ref="A14:A23"/>
    <mergeCell ref="B4:C5"/>
    <mergeCell ref="A4:A13"/>
    <mergeCell ref="B17:C23"/>
    <mergeCell ref="C42:C43"/>
    <mergeCell ref="C35:D36"/>
    <mergeCell ref="B24:B30"/>
    <mergeCell ref="B31:B44"/>
    <mergeCell ref="C41:D41"/>
    <mergeCell ref="B8:D9"/>
    <mergeCell ref="B6:E6"/>
    <mergeCell ref="B7:E7"/>
    <mergeCell ref="C33:D34"/>
  </mergeCells>
  <printOptions/>
  <pageMargins left="0.7874015748031497" right="0.3937007874015748" top="0.7086614173228347" bottom="0.3937007874015748" header="0.5118110236220472" footer="0.35433070866141736"/>
  <pageSetup fitToHeight="0" fitToWidth="1" horizontalDpi="600" verticalDpi="600" orientation="portrait" paperSize="9" scale="73" r:id="rId1"/>
  <headerFooter alignWithMargins="0">
    <oddHeader>&amp;R※緑色のセルは自動計算となっておりますので、入力しないでください</oddHeader>
    <oddFooter>&amp;C添付資料　&amp;P ページ</oddFooter>
  </headerFooter>
  <rowBreaks count="1" manualBreakCount="1">
    <brk id="3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4.125" style="5" customWidth="1"/>
    <col min="2" max="2" width="5.50390625" style="5" customWidth="1"/>
    <col min="3" max="3" width="12.875" style="5" customWidth="1"/>
    <col min="4" max="4" width="13.375" style="5" customWidth="1"/>
    <col min="5" max="5" width="2.00390625" style="5" customWidth="1"/>
    <col min="6" max="6" width="18.50390625" style="5" customWidth="1"/>
    <col min="7" max="7" width="28.875" style="5" customWidth="1"/>
    <col min="8" max="8" width="4.50390625" style="5" customWidth="1"/>
    <col min="9" max="9" width="30.50390625" style="5" bestFit="1" customWidth="1"/>
    <col min="10" max="16384" width="11.00390625" style="5" customWidth="1"/>
  </cols>
  <sheetData>
    <row r="1" spans="6:7" ht="33" customHeight="1">
      <c r="F1" s="49"/>
      <c r="G1" s="129" t="str">
        <f ca="1">MID(CELL("filename"),SEARCH("[",CELL("filename"))+1,SEARCH("]",CELL("filename"))-SEARCH("[",CELL("filename"))-1)</f>
        <v>【養豚】県名_経営者名_診断年度.xls</v>
      </c>
    </row>
    <row r="2" spans="1:6" ht="33" customHeight="1" thickBot="1">
      <c r="A2" s="51" t="s">
        <v>249</v>
      </c>
      <c r="F2" s="49"/>
    </row>
    <row r="3" spans="1:9" ht="25.5" customHeight="1">
      <c r="A3" s="440" t="s">
        <v>130</v>
      </c>
      <c r="B3" s="441"/>
      <c r="C3" s="441"/>
      <c r="D3" s="441"/>
      <c r="E3" s="442"/>
      <c r="F3" s="157" t="s">
        <v>158</v>
      </c>
      <c r="G3" s="144" t="s">
        <v>157</v>
      </c>
      <c r="H3" s="299" t="s">
        <v>346</v>
      </c>
      <c r="I3" s="297" t="s">
        <v>347</v>
      </c>
    </row>
    <row r="4" spans="1:9" ht="25.5" customHeight="1">
      <c r="A4" s="413" t="s">
        <v>131</v>
      </c>
      <c r="B4" s="114" t="s">
        <v>138</v>
      </c>
      <c r="C4" s="115"/>
      <c r="D4" s="115"/>
      <c r="E4" s="98"/>
      <c r="F4" s="158"/>
      <c r="G4" s="116"/>
      <c r="H4" s="5" t="s">
        <v>349</v>
      </c>
      <c r="I4"/>
    </row>
    <row r="5" spans="1:9" ht="25.5" customHeight="1">
      <c r="A5" s="414"/>
      <c r="B5" s="114" t="s">
        <v>139</v>
      </c>
      <c r="C5" s="115"/>
      <c r="D5" s="38"/>
      <c r="E5" s="63"/>
      <c r="F5" s="158"/>
      <c r="G5" s="116"/>
      <c r="H5" s="5" t="s">
        <v>350</v>
      </c>
      <c r="I5"/>
    </row>
    <row r="6" spans="1:9" ht="25.5" customHeight="1">
      <c r="A6" s="414"/>
      <c r="B6" s="114" t="s">
        <v>140</v>
      </c>
      <c r="C6" s="115"/>
      <c r="D6" s="38"/>
      <c r="E6" s="63"/>
      <c r="F6" s="158"/>
      <c r="G6" s="116"/>
      <c r="H6" s="5" t="s">
        <v>351</v>
      </c>
      <c r="I6"/>
    </row>
    <row r="7" spans="1:9" ht="25.5" customHeight="1">
      <c r="A7" s="414"/>
      <c r="B7" s="114" t="s">
        <v>141</v>
      </c>
      <c r="C7" s="115"/>
      <c r="D7" s="38"/>
      <c r="E7" s="63"/>
      <c r="F7" s="158"/>
      <c r="G7" s="116"/>
      <c r="H7" s="5" t="s">
        <v>352</v>
      </c>
      <c r="I7"/>
    </row>
    <row r="8" spans="1:9" ht="25.5" customHeight="1">
      <c r="A8" s="414"/>
      <c r="B8" s="114" t="s">
        <v>252</v>
      </c>
      <c r="C8" s="115"/>
      <c r="D8" s="38"/>
      <c r="E8" s="63"/>
      <c r="F8" s="158"/>
      <c r="G8" s="116"/>
      <c r="H8" s="294" t="s">
        <v>353</v>
      </c>
      <c r="I8"/>
    </row>
    <row r="9" spans="1:9" ht="25.5" customHeight="1">
      <c r="A9" s="414"/>
      <c r="B9" s="114" t="s">
        <v>132</v>
      </c>
      <c r="C9" s="115"/>
      <c r="D9" s="38"/>
      <c r="E9" s="63"/>
      <c r="F9" s="158"/>
      <c r="G9" s="116"/>
      <c r="H9" s="5" t="s">
        <v>356</v>
      </c>
      <c r="I9"/>
    </row>
    <row r="10" spans="1:9" ht="25.5" customHeight="1">
      <c r="A10" s="414"/>
      <c r="B10" s="114" t="s">
        <v>134</v>
      </c>
      <c r="C10" s="115"/>
      <c r="D10" s="38"/>
      <c r="E10" s="63"/>
      <c r="F10" s="158"/>
      <c r="G10" s="116"/>
      <c r="H10" s="5" t="s">
        <v>358</v>
      </c>
      <c r="I10"/>
    </row>
    <row r="11" spans="1:9" ht="25.5" customHeight="1">
      <c r="A11" s="414"/>
      <c r="B11" s="114" t="s">
        <v>135</v>
      </c>
      <c r="C11" s="115"/>
      <c r="D11" s="38"/>
      <c r="E11" s="63"/>
      <c r="F11" s="158"/>
      <c r="G11" s="116"/>
      <c r="H11" s="5" t="s">
        <v>359</v>
      </c>
      <c r="I11"/>
    </row>
    <row r="12" spans="1:9" ht="25.5" customHeight="1">
      <c r="A12" s="414"/>
      <c r="B12" s="114"/>
      <c r="C12" s="115"/>
      <c r="D12" s="38"/>
      <c r="E12" s="63"/>
      <c r="F12" s="158"/>
      <c r="G12" s="116"/>
      <c r="H12" s="5" t="s">
        <v>360</v>
      </c>
      <c r="I12"/>
    </row>
    <row r="13" spans="1:9" ht="25.5" customHeight="1">
      <c r="A13" s="418"/>
      <c r="B13" s="431" t="s">
        <v>133</v>
      </c>
      <c r="C13" s="432"/>
      <c r="D13" s="432"/>
      <c r="E13" s="433"/>
      <c r="F13" s="293">
        <f>SUM(F4:F12)</f>
        <v>0</v>
      </c>
      <c r="G13" s="116"/>
      <c r="H13" s="5" t="s">
        <v>361</v>
      </c>
      <c r="I13" s="5" t="s">
        <v>407</v>
      </c>
    </row>
    <row r="14" spans="1:9" ht="25.5" customHeight="1">
      <c r="A14" s="434" t="s">
        <v>136</v>
      </c>
      <c r="B14" s="46" t="s">
        <v>161</v>
      </c>
      <c r="C14" s="38"/>
      <c r="D14" s="38"/>
      <c r="E14" s="63"/>
      <c r="F14" s="159"/>
      <c r="G14" s="117"/>
      <c r="H14" s="5" t="s">
        <v>362</v>
      </c>
      <c r="I14"/>
    </row>
    <row r="15" spans="1:9" ht="25.5" customHeight="1">
      <c r="A15" s="435"/>
      <c r="B15" s="46"/>
      <c r="C15" s="38"/>
      <c r="D15" s="38"/>
      <c r="E15" s="63"/>
      <c r="F15" s="159"/>
      <c r="G15" s="117"/>
      <c r="H15" s="294" t="s">
        <v>363</v>
      </c>
      <c r="I15"/>
    </row>
    <row r="16" spans="1:9" ht="25.5" customHeight="1">
      <c r="A16" s="435"/>
      <c r="B16" s="46" t="s">
        <v>105</v>
      </c>
      <c r="C16" s="38"/>
      <c r="D16" s="38"/>
      <c r="E16" s="63"/>
      <c r="F16" s="159"/>
      <c r="G16" s="117"/>
      <c r="H16" s="5" t="s">
        <v>364</v>
      </c>
      <c r="I16"/>
    </row>
    <row r="17" spans="1:9" ht="25.5" customHeight="1">
      <c r="A17" s="435"/>
      <c r="B17" s="46" t="s">
        <v>137</v>
      </c>
      <c r="C17" s="38"/>
      <c r="D17" s="38"/>
      <c r="E17" s="63"/>
      <c r="F17" s="159"/>
      <c r="G17" s="117"/>
      <c r="H17" s="5" t="s">
        <v>365</v>
      </c>
      <c r="I17"/>
    </row>
    <row r="18" spans="1:9" ht="25.5" customHeight="1">
      <c r="A18" s="436"/>
      <c r="B18" s="431" t="s">
        <v>133</v>
      </c>
      <c r="C18" s="432"/>
      <c r="D18" s="432"/>
      <c r="E18" s="433"/>
      <c r="F18" s="291">
        <f>SUM(F14:F17)</f>
        <v>0</v>
      </c>
      <c r="G18" s="117"/>
      <c r="H18" s="5" t="s">
        <v>366</v>
      </c>
      <c r="I18" s="5" t="s">
        <v>408</v>
      </c>
    </row>
    <row r="19" spans="1:9" ht="25.5" customHeight="1" thickBot="1">
      <c r="A19" s="437" t="s">
        <v>133</v>
      </c>
      <c r="B19" s="438"/>
      <c r="C19" s="438"/>
      <c r="D19" s="438"/>
      <c r="E19" s="439"/>
      <c r="F19" s="292">
        <f>+F13+F18</f>
        <v>0</v>
      </c>
      <c r="G19" s="118"/>
      <c r="H19" s="5" t="s">
        <v>367</v>
      </c>
      <c r="I19" s="294" t="s">
        <v>409</v>
      </c>
    </row>
  </sheetData>
  <sheetProtection formatCells="0"/>
  <mergeCells count="6">
    <mergeCell ref="A4:A13"/>
    <mergeCell ref="B13:E13"/>
    <mergeCell ref="A14:A18"/>
    <mergeCell ref="B18:E18"/>
    <mergeCell ref="A19:E19"/>
    <mergeCell ref="A3:E3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 alignWithMargins="0">
    <oddHeader>&amp;R
</oddHeader>
    <oddFooter>&amp;C添付資料　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view="pageBreakPreview" zoomScale="85" zoomScaleNormal="85" zoomScaleSheetLayoutView="85" zoomScalePageLayoutView="0" workbookViewId="0" topLeftCell="A1">
      <pane xSplit="6" ySplit="4" topLeftCell="I5" activePane="bottomRight" state="frozen"/>
      <selection pane="topLeft" activeCell="H9" sqref="H9"/>
      <selection pane="topRight" activeCell="H9" sqref="H9"/>
      <selection pane="bottomLeft" activeCell="H9" sqref="H9"/>
      <selection pane="bottomRight" activeCell="A1" sqref="A1"/>
    </sheetView>
  </sheetViews>
  <sheetFormatPr defaultColWidth="11.00390625" defaultRowHeight="13.5"/>
  <cols>
    <col min="1" max="1" width="3.125" style="3" customWidth="1"/>
    <col min="2" max="2" width="4.50390625" style="3" customWidth="1"/>
    <col min="3" max="3" width="11.00390625" style="3" customWidth="1"/>
    <col min="4" max="4" width="11.125" style="3" customWidth="1"/>
    <col min="5" max="5" width="18.125" style="3" customWidth="1"/>
    <col min="6" max="6" width="3.00390625" style="3" customWidth="1"/>
    <col min="7" max="7" width="18.625" style="5" customWidth="1"/>
    <col min="8" max="8" width="13.00390625" style="5" bestFit="1" customWidth="1"/>
    <col min="9" max="9" width="62.00390625" style="3" bestFit="1" customWidth="1"/>
    <col min="10" max="10" width="4.625" style="3" customWidth="1"/>
    <col min="11" max="11" width="45.375" style="3" bestFit="1" customWidth="1"/>
    <col min="12" max="16384" width="11.00390625" style="3" customWidth="1"/>
  </cols>
  <sheetData>
    <row r="1" spans="1:9" ht="33" customHeight="1">
      <c r="A1" s="156"/>
      <c r="C1" s="50"/>
      <c r="D1" s="50"/>
      <c r="E1" s="50"/>
      <c r="F1" s="50"/>
      <c r="G1" s="145"/>
      <c r="H1" s="49"/>
      <c r="I1" s="129" t="str">
        <f ca="1">MID(CELL("filename"),SEARCH("[",CELL("filename"))+1,SEARCH("]",CELL("filename"))-SEARCH("[",CELL("filename"))-1)</f>
        <v>【養豚】県名_経営者名_診断年度.xls</v>
      </c>
    </row>
    <row r="2" spans="1:8" ht="33" customHeight="1" thickBot="1">
      <c r="A2" s="156" t="s">
        <v>250</v>
      </c>
      <c r="B2" s="52"/>
      <c r="G2" s="145"/>
      <c r="H2" s="49"/>
    </row>
    <row r="3" spans="1:11" ht="35.25" customHeight="1">
      <c r="A3" s="461" t="s">
        <v>7</v>
      </c>
      <c r="B3" s="462"/>
      <c r="C3" s="462"/>
      <c r="D3" s="462"/>
      <c r="E3" s="462"/>
      <c r="F3" s="463"/>
      <c r="G3" s="42" t="s">
        <v>27</v>
      </c>
      <c r="H3" s="83" t="s">
        <v>91</v>
      </c>
      <c r="I3" s="468" t="s">
        <v>129</v>
      </c>
      <c r="J3" s="444" t="s">
        <v>346</v>
      </c>
      <c r="K3" s="443" t="s">
        <v>347</v>
      </c>
    </row>
    <row r="4" spans="1:11" ht="21.75" customHeight="1" thickBot="1">
      <c r="A4" s="464"/>
      <c r="B4" s="465"/>
      <c r="C4" s="465"/>
      <c r="D4" s="465"/>
      <c r="E4" s="465"/>
      <c r="F4" s="466"/>
      <c r="G4" s="101" t="s">
        <v>50</v>
      </c>
      <c r="H4" s="102" t="s">
        <v>50</v>
      </c>
      <c r="I4" s="469"/>
      <c r="J4" s="444"/>
      <c r="K4" s="443"/>
    </row>
    <row r="5" spans="1:19" ht="21.75" customHeight="1">
      <c r="A5" s="458" t="s">
        <v>160</v>
      </c>
      <c r="B5" s="449" t="s">
        <v>26</v>
      </c>
      <c r="C5" s="445" t="s">
        <v>8</v>
      </c>
      <c r="D5" s="446"/>
      <c r="E5" s="39"/>
      <c r="F5" s="40"/>
      <c r="G5" s="41"/>
      <c r="H5" s="84" t="e">
        <f>G5/'３　経営実績'!F$10</f>
        <v>#DIV/0!</v>
      </c>
      <c r="I5" s="100"/>
      <c r="J5" s="5" t="s">
        <v>349</v>
      </c>
      <c r="K5"/>
      <c r="L5" s="5"/>
      <c r="M5" s="5"/>
      <c r="N5" s="5"/>
      <c r="O5" s="5"/>
      <c r="P5" s="5"/>
      <c r="Q5" s="5"/>
      <c r="R5" s="5"/>
      <c r="S5" s="5"/>
    </row>
    <row r="6" spans="1:19" ht="21.75" customHeight="1">
      <c r="A6" s="459"/>
      <c r="B6" s="450"/>
      <c r="C6" s="447" t="s">
        <v>9</v>
      </c>
      <c r="D6" s="448"/>
      <c r="E6" s="4"/>
      <c r="F6" s="2"/>
      <c r="G6" s="32"/>
      <c r="H6" s="85" t="e">
        <f>G6/'３　経営実績'!F$10</f>
        <v>#DIV/0!</v>
      </c>
      <c r="I6" s="99"/>
      <c r="J6" s="5" t="s">
        <v>350</v>
      </c>
      <c r="K6"/>
      <c r="L6" s="5"/>
      <c r="M6" s="5"/>
      <c r="N6" s="5"/>
      <c r="O6" s="5"/>
      <c r="P6" s="5"/>
      <c r="Q6" s="5"/>
      <c r="R6" s="5"/>
      <c r="S6" s="5"/>
    </row>
    <row r="7" spans="1:19" ht="21.75" customHeight="1">
      <c r="A7" s="459"/>
      <c r="B7" s="450"/>
      <c r="C7" s="447" t="s">
        <v>10</v>
      </c>
      <c r="D7" s="448"/>
      <c r="E7" s="4"/>
      <c r="F7" s="2"/>
      <c r="G7" s="32"/>
      <c r="H7" s="85" t="e">
        <f>G7/'３　経営実績'!F$10</f>
        <v>#DIV/0!</v>
      </c>
      <c r="I7" s="99"/>
      <c r="J7" s="5" t="s">
        <v>351</v>
      </c>
      <c r="K7"/>
      <c r="L7" s="5"/>
      <c r="M7" s="5"/>
      <c r="N7" s="5"/>
      <c r="O7" s="5"/>
      <c r="P7" s="5"/>
      <c r="Q7" s="5"/>
      <c r="R7" s="5"/>
      <c r="S7" s="5"/>
    </row>
    <row r="8" spans="1:19" ht="21.75" customHeight="1">
      <c r="A8" s="459"/>
      <c r="B8" s="450"/>
      <c r="C8" s="447" t="s">
        <v>11</v>
      </c>
      <c r="D8" s="448"/>
      <c r="E8" s="4"/>
      <c r="F8" s="2"/>
      <c r="G8" s="32"/>
      <c r="H8" s="85" t="e">
        <f>G8/'３　経営実績'!F$10</f>
        <v>#DIV/0!</v>
      </c>
      <c r="I8" s="99"/>
      <c r="J8" s="5" t="s">
        <v>352</v>
      </c>
      <c r="K8"/>
      <c r="L8" s="5"/>
      <c r="M8" s="5"/>
      <c r="N8" s="5"/>
      <c r="O8" s="5"/>
      <c r="P8" s="5"/>
      <c r="Q8" s="5"/>
      <c r="R8" s="5"/>
      <c r="S8" s="5"/>
    </row>
    <row r="9" spans="1:19" ht="21.75" customHeight="1">
      <c r="A9" s="459"/>
      <c r="B9" s="450"/>
      <c r="C9" s="451" t="s">
        <v>12</v>
      </c>
      <c r="D9" s="1" t="s">
        <v>111</v>
      </c>
      <c r="E9" s="4"/>
      <c r="F9" s="2"/>
      <c r="G9" s="32"/>
      <c r="H9" s="85" t="e">
        <f>G9/'３　経営実績'!F$10</f>
        <v>#DIV/0!</v>
      </c>
      <c r="I9" s="99"/>
      <c r="J9" s="294" t="s">
        <v>353</v>
      </c>
      <c r="K9"/>
      <c r="L9" s="5"/>
      <c r="M9" s="5"/>
      <c r="N9" s="5"/>
      <c r="O9" s="5"/>
      <c r="P9" s="5"/>
      <c r="Q9" s="5"/>
      <c r="R9" s="5"/>
      <c r="S9" s="5"/>
    </row>
    <row r="10" spans="1:19" ht="21.75" customHeight="1">
      <c r="A10" s="459"/>
      <c r="B10" s="450"/>
      <c r="C10" s="451"/>
      <c r="D10" s="1" t="s">
        <v>168</v>
      </c>
      <c r="E10" s="4"/>
      <c r="F10" s="2"/>
      <c r="G10" s="32"/>
      <c r="H10" s="85" t="e">
        <f>G10/'３　経営実績'!F$10</f>
        <v>#DIV/0!</v>
      </c>
      <c r="I10" s="99"/>
      <c r="J10" s="5" t="s">
        <v>356</v>
      </c>
      <c r="K10"/>
      <c r="L10" s="5"/>
      <c r="M10" s="5"/>
      <c r="N10" s="5"/>
      <c r="O10" s="5"/>
      <c r="P10" s="5"/>
      <c r="Q10" s="5"/>
      <c r="R10" s="5"/>
      <c r="S10" s="5"/>
    </row>
    <row r="11" spans="1:19" ht="21.75" customHeight="1">
      <c r="A11" s="459"/>
      <c r="B11" s="450"/>
      <c r="C11" s="451"/>
      <c r="D11" s="67" t="s">
        <v>13</v>
      </c>
      <c r="E11" s="56"/>
      <c r="F11" s="86"/>
      <c r="G11" s="106">
        <f>SUM(G9:G10)</f>
        <v>0</v>
      </c>
      <c r="H11" s="85" t="e">
        <f>G11/'３　経営実績'!F$10</f>
        <v>#DIV/0!</v>
      </c>
      <c r="I11" s="99"/>
      <c r="J11" s="5" t="s">
        <v>358</v>
      </c>
      <c r="K11" t="s">
        <v>410</v>
      </c>
      <c r="L11" s="5"/>
      <c r="M11" s="5"/>
      <c r="N11" s="5"/>
      <c r="O11" s="5"/>
      <c r="P11" s="5"/>
      <c r="Q11" s="5"/>
      <c r="R11" s="5"/>
      <c r="S11" s="5"/>
    </row>
    <row r="12" spans="1:19" ht="21.75" customHeight="1">
      <c r="A12" s="459"/>
      <c r="B12" s="450"/>
      <c r="C12" s="447" t="s">
        <v>14</v>
      </c>
      <c r="D12" s="448"/>
      <c r="E12" s="4"/>
      <c r="F12" s="2"/>
      <c r="G12" s="32"/>
      <c r="H12" s="85" t="e">
        <f>G12/'３　経営実績'!F$10</f>
        <v>#DIV/0!</v>
      </c>
      <c r="I12" s="99"/>
      <c r="J12" s="5" t="s">
        <v>359</v>
      </c>
      <c r="K12" s="5"/>
      <c r="L12" s="5"/>
      <c r="M12" s="5"/>
      <c r="N12" s="5"/>
      <c r="O12" s="5"/>
      <c r="P12" s="5"/>
      <c r="Q12" s="5"/>
      <c r="R12" s="5"/>
      <c r="S12" s="5"/>
    </row>
    <row r="13" spans="1:19" ht="21.75" customHeight="1">
      <c r="A13" s="459"/>
      <c r="B13" s="450"/>
      <c r="C13" s="447" t="s">
        <v>15</v>
      </c>
      <c r="D13" s="448"/>
      <c r="E13" s="4"/>
      <c r="F13" s="2"/>
      <c r="G13" s="32"/>
      <c r="H13" s="85" t="e">
        <f>G13/'３　経営実績'!F$10</f>
        <v>#DIV/0!</v>
      </c>
      <c r="I13" s="99"/>
      <c r="J13" s="5" t="s">
        <v>360</v>
      </c>
      <c r="K13"/>
      <c r="L13" s="5"/>
      <c r="M13" s="5"/>
      <c r="N13" s="5"/>
      <c r="O13" s="5"/>
      <c r="P13" s="5"/>
      <c r="Q13" s="5"/>
      <c r="R13" s="5"/>
      <c r="S13" s="5"/>
    </row>
    <row r="14" spans="1:19" ht="21.75" customHeight="1">
      <c r="A14" s="459"/>
      <c r="B14" s="450"/>
      <c r="C14" s="447" t="s">
        <v>16</v>
      </c>
      <c r="D14" s="448"/>
      <c r="E14" s="4"/>
      <c r="F14" s="2"/>
      <c r="G14" s="32"/>
      <c r="H14" s="85" t="e">
        <f>G14/'３　経営実績'!F$10</f>
        <v>#DIV/0!</v>
      </c>
      <c r="I14" s="99"/>
      <c r="J14" s="5" t="s">
        <v>361</v>
      </c>
      <c r="K14"/>
      <c r="L14" s="5"/>
      <c r="M14" s="5"/>
      <c r="N14" s="5"/>
      <c r="O14" s="5"/>
      <c r="P14" s="5"/>
      <c r="Q14" s="5"/>
      <c r="R14" s="5"/>
      <c r="S14" s="5"/>
    </row>
    <row r="15" spans="1:19" ht="21.75" customHeight="1">
      <c r="A15" s="459"/>
      <c r="B15" s="450"/>
      <c r="C15" s="451" t="s">
        <v>17</v>
      </c>
      <c r="D15" s="1" t="s">
        <v>18</v>
      </c>
      <c r="E15" s="4"/>
      <c r="F15" s="2"/>
      <c r="G15" s="32"/>
      <c r="H15" s="85" t="e">
        <f>G15/'３　経営実績'!F$10</f>
        <v>#DIV/0!</v>
      </c>
      <c r="I15" s="99"/>
      <c r="J15" s="5" t="s">
        <v>362</v>
      </c>
      <c r="K15"/>
      <c r="L15" s="5"/>
      <c r="M15" s="5"/>
      <c r="N15" s="5"/>
      <c r="O15" s="5"/>
      <c r="P15" s="5"/>
      <c r="Q15" s="5"/>
      <c r="R15" s="5"/>
      <c r="S15" s="5"/>
    </row>
    <row r="16" spans="1:19" ht="21.75" customHeight="1">
      <c r="A16" s="459"/>
      <c r="B16" s="450"/>
      <c r="C16" s="451"/>
      <c r="D16" s="1" t="s">
        <v>19</v>
      </c>
      <c r="E16" s="4"/>
      <c r="F16" s="2"/>
      <c r="G16" s="32"/>
      <c r="H16" s="85" t="e">
        <f>G16/'３　経営実績'!F$10</f>
        <v>#DIV/0!</v>
      </c>
      <c r="I16" s="99"/>
      <c r="J16" s="294" t="s">
        <v>363</v>
      </c>
      <c r="K16"/>
      <c r="L16" s="5"/>
      <c r="M16" s="5"/>
      <c r="N16" s="5"/>
      <c r="O16" s="5"/>
      <c r="P16" s="5"/>
      <c r="Q16" s="5"/>
      <c r="R16" s="5"/>
      <c r="S16" s="5"/>
    </row>
    <row r="17" spans="1:19" ht="21.75" customHeight="1">
      <c r="A17" s="459"/>
      <c r="B17" s="450"/>
      <c r="C17" s="451"/>
      <c r="D17" s="1" t="s">
        <v>20</v>
      </c>
      <c r="E17" s="4"/>
      <c r="F17" s="2"/>
      <c r="G17" s="32"/>
      <c r="H17" s="85" t="e">
        <f>G17/'３　経営実績'!F$10</f>
        <v>#DIV/0!</v>
      </c>
      <c r="I17" s="99"/>
      <c r="J17" s="5" t="s">
        <v>364</v>
      </c>
      <c r="K17"/>
      <c r="L17" s="5"/>
      <c r="M17" s="5"/>
      <c r="N17" s="5"/>
      <c r="O17" s="5"/>
      <c r="P17" s="5"/>
      <c r="Q17" s="5"/>
      <c r="R17" s="5"/>
      <c r="S17" s="5"/>
    </row>
    <row r="18" spans="1:19" ht="21.75" customHeight="1">
      <c r="A18" s="459"/>
      <c r="B18" s="450"/>
      <c r="C18" s="451"/>
      <c r="D18" s="67" t="s">
        <v>13</v>
      </c>
      <c r="E18" s="56"/>
      <c r="F18" s="86"/>
      <c r="G18" s="106">
        <f>SUM(G15:G17)</f>
        <v>0</v>
      </c>
      <c r="H18" s="85" t="e">
        <f>G18/'３　経営実績'!F$10</f>
        <v>#DIV/0!</v>
      </c>
      <c r="I18" s="99"/>
      <c r="J18" s="5" t="s">
        <v>365</v>
      </c>
      <c r="K18" t="s">
        <v>411</v>
      </c>
      <c r="L18" s="5"/>
      <c r="M18" s="5"/>
      <c r="N18" s="5"/>
      <c r="O18" s="5"/>
      <c r="P18" s="5"/>
      <c r="Q18" s="5"/>
      <c r="R18" s="5"/>
      <c r="S18" s="5"/>
    </row>
    <row r="19" spans="1:19" ht="21.75" customHeight="1">
      <c r="A19" s="459"/>
      <c r="B19" s="450"/>
      <c r="C19" s="447" t="s">
        <v>21</v>
      </c>
      <c r="D19" s="448"/>
      <c r="E19" s="4"/>
      <c r="F19" s="2"/>
      <c r="G19" s="107"/>
      <c r="H19" s="85" t="e">
        <f>G19/'３　経営実績'!F$10</f>
        <v>#DIV/0!</v>
      </c>
      <c r="I19" s="99"/>
      <c r="J19" s="5" t="s">
        <v>366</v>
      </c>
      <c r="K19" s="5"/>
      <c r="L19" s="5"/>
      <c r="M19" s="5"/>
      <c r="N19" s="5"/>
      <c r="O19" s="5"/>
      <c r="P19" s="5"/>
      <c r="Q19" s="5"/>
      <c r="R19" s="5"/>
      <c r="S19" s="5"/>
    </row>
    <row r="20" spans="1:19" ht="21.75" customHeight="1">
      <c r="A20" s="459"/>
      <c r="B20" s="450"/>
      <c r="C20" s="447" t="s">
        <v>22</v>
      </c>
      <c r="D20" s="448"/>
      <c r="E20" s="4"/>
      <c r="F20" s="2"/>
      <c r="G20" s="107"/>
      <c r="H20" s="85" t="e">
        <f>G20/'３　経営実績'!F$10</f>
        <v>#DIV/0!</v>
      </c>
      <c r="I20" s="99"/>
      <c r="J20" s="5" t="s">
        <v>367</v>
      </c>
      <c r="K20"/>
      <c r="L20" s="5"/>
      <c r="M20" s="5"/>
      <c r="N20" s="5"/>
      <c r="O20" s="5"/>
      <c r="P20" s="5"/>
      <c r="Q20" s="5"/>
      <c r="R20" s="5"/>
      <c r="S20" s="5"/>
    </row>
    <row r="21" spans="1:19" ht="21.75" customHeight="1">
      <c r="A21" s="459"/>
      <c r="B21" s="450"/>
      <c r="C21" s="447" t="s">
        <v>23</v>
      </c>
      <c r="D21" s="448"/>
      <c r="E21" s="4"/>
      <c r="F21" s="2"/>
      <c r="G21" s="107"/>
      <c r="H21" s="85" t="e">
        <f>G21/'３　経営実績'!F$10</f>
        <v>#DIV/0!</v>
      </c>
      <c r="I21" s="99"/>
      <c r="J21" s="5" t="s">
        <v>368</v>
      </c>
      <c r="K21"/>
      <c r="L21" s="5"/>
      <c r="M21" s="5"/>
      <c r="N21" s="5"/>
      <c r="O21" s="5"/>
      <c r="P21" s="5"/>
      <c r="Q21" s="5"/>
      <c r="R21" s="5"/>
      <c r="S21" s="5"/>
    </row>
    <row r="22" spans="1:19" ht="21.75" customHeight="1">
      <c r="A22" s="459"/>
      <c r="B22" s="450"/>
      <c r="C22" s="447" t="s">
        <v>24</v>
      </c>
      <c r="D22" s="448"/>
      <c r="E22" s="4"/>
      <c r="F22" s="2"/>
      <c r="G22" s="107"/>
      <c r="H22" s="85" t="e">
        <f>G22/'３　経営実績'!F$10</f>
        <v>#DIV/0!</v>
      </c>
      <c r="I22" s="99"/>
      <c r="J22" s="5" t="s">
        <v>369</v>
      </c>
      <c r="K22"/>
      <c r="L22" s="5"/>
      <c r="M22" s="5"/>
      <c r="N22" s="5"/>
      <c r="O22" s="5"/>
      <c r="P22" s="5"/>
      <c r="Q22" s="5"/>
      <c r="R22" s="5"/>
      <c r="S22" s="5"/>
    </row>
    <row r="23" spans="1:19" ht="21.75" customHeight="1">
      <c r="A23" s="459"/>
      <c r="B23" s="450"/>
      <c r="C23" s="452" t="s">
        <v>25</v>
      </c>
      <c r="D23" s="453"/>
      <c r="E23" s="90"/>
      <c r="F23" s="86"/>
      <c r="G23" s="106">
        <f>SUM(G18:G22,G11:G14,G5:G8)</f>
        <v>0</v>
      </c>
      <c r="H23" s="85" t="e">
        <f>G23/'３　経営実績'!F$10</f>
        <v>#DIV/0!</v>
      </c>
      <c r="I23" s="99"/>
      <c r="J23" s="294" t="s">
        <v>370</v>
      </c>
      <c r="K23" s="5" t="s">
        <v>412</v>
      </c>
      <c r="L23" s="5"/>
      <c r="M23" s="5"/>
      <c r="N23" s="5"/>
      <c r="O23" s="5"/>
      <c r="P23" s="5"/>
      <c r="Q23" s="5"/>
      <c r="R23" s="5"/>
      <c r="S23" s="5"/>
    </row>
    <row r="24" spans="1:19" ht="21.75" customHeight="1">
      <c r="A24" s="459"/>
      <c r="B24" s="448" t="s">
        <v>97</v>
      </c>
      <c r="C24" s="448"/>
      <c r="D24" s="448"/>
      <c r="E24" s="6"/>
      <c r="F24" s="2"/>
      <c r="G24" s="32"/>
      <c r="H24" s="85" t="e">
        <f>G24/'３　経営実績'!F$10</f>
        <v>#DIV/0!</v>
      </c>
      <c r="I24" s="99"/>
      <c r="J24" s="5" t="s">
        <v>371</v>
      </c>
      <c r="L24" s="5"/>
      <c r="M24" s="5"/>
      <c r="N24" s="5"/>
      <c r="O24" s="5"/>
      <c r="P24" s="5"/>
      <c r="Q24" s="5"/>
      <c r="R24" s="5"/>
      <c r="S24" s="5"/>
    </row>
    <row r="25" spans="1:19" ht="21.75" customHeight="1">
      <c r="A25" s="459"/>
      <c r="B25" s="448" t="s">
        <v>99</v>
      </c>
      <c r="C25" s="448"/>
      <c r="D25" s="448"/>
      <c r="E25" s="6"/>
      <c r="F25" s="2"/>
      <c r="G25" s="32"/>
      <c r="H25" s="85" t="e">
        <f>G25/'３　経営実績'!F$10</f>
        <v>#DIV/0!</v>
      </c>
      <c r="I25" s="99"/>
      <c r="J25" s="300" t="s">
        <v>373</v>
      </c>
      <c r="K25"/>
      <c r="L25" s="5"/>
      <c r="M25" s="5"/>
      <c r="N25" s="5"/>
      <c r="O25" s="5"/>
      <c r="P25" s="5"/>
      <c r="Q25" s="5"/>
      <c r="R25" s="5"/>
      <c r="S25" s="5"/>
    </row>
    <row r="26" spans="1:19" ht="21.75" customHeight="1">
      <c r="A26" s="459"/>
      <c r="B26" s="448" t="s">
        <v>98</v>
      </c>
      <c r="C26" s="448"/>
      <c r="D26" s="448"/>
      <c r="E26" s="6"/>
      <c r="F26" s="2"/>
      <c r="G26" s="32"/>
      <c r="H26" s="85" t="e">
        <f>G26/'３　経営実績'!F$10</f>
        <v>#DIV/0!</v>
      </c>
      <c r="I26" s="99"/>
      <c r="J26" s="5" t="s">
        <v>374</v>
      </c>
      <c r="K26"/>
      <c r="L26" s="5"/>
      <c r="M26" s="5"/>
      <c r="N26" s="5"/>
      <c r="O26" s="5"/>
      <c r="P26" s="5"/>
      <c r="Q26" s="5"/>
      <c r="R26" s="5"/>
      <c r="S26" s="5"/>
    </row>
    <row r="27" spans="1:19" ht="21.75" customHeight="1">
      <c r="A27" s="459"/>
      <c r="B27" s="174" t="s">
        <v>89</v>
      </c>
      <c r="C27" s="67"/>
      <c r="D27" s="68"/>
      <c r="E27" s="68"/>
      <c r="F27" s="86"/>
      <c r="G27" s="87">
        <f>'６．損益計算書'!F5+'６．損益計算書'!F7+'６．損益計算書'!F8+'６．損益計算書'!F9+'６．損益計算書'!F15</f>
        <v>0</v>
      </c>
      <c r="H27" s="85" t="e">
        <f>G27/'３　経営実績'!F$10</f>
        <v>#DIV/0!</v>
      </c>
      <c r="I27" s="99" t="s">
        <v>472</v>
      </c>
      <c r="J27" s="5" t="s">
        <v>375</v>
      </c>
      <c r="K27" t="s">
        <v>465</v>
      </c>
      <c r="L27" s="5"/>
      <c r="M27" s="5"/>
      <c r="N27" s="5"/>
      <c r="O27" s="5"/>
      <c r="P27" s="5"/>
      <c r="Q27" s="5"/>
      <c r="R27" s="5"/>
      <c r="S27" s="5"/>
    </row>
    <row r="28" spans="1:19" ht="21.75" customHeight="1">
      <c r="A28" s="459"/>
      <c r="B28" s="174" t="s">
        <v>90</v>
      </c>
      <c r="C28" s="67"/>
      <c r="D28" s="68"/>
      <c r="E28" s="68"/>
      <c r="F28" s="86"/>
      <c r="G28" s="87">
        <f>G23+G24-G25-G26-G27</f>
        <v>0</v>
      </c>
      <c r="H28" s="85" t="e">
        <f>G28/'３　経営実績'!F$10</f>
        <v>#DIV/0!</v>
      </c>
      <c r="I28" s="303" t="s">
        <v>473</v>
      </c>
      <c r="J28" s="5" t="s">
        <v>376</v>
      </c>
      <c r="K28" s="5" t="s">
        <v>466</v>
      </c>
      <c r="L28" s="5"/>
      <c r="M28" s="5"/>
      <c r="N28" s="5"/>
      <c r="O28" s="5"/>
      <c r="P28" s="5"/>
      <c r="Q28" s="5"/>
      <c r="R28" s="5"/>
      <c r="S28" s="5"/>
    </row>
    <row r="29" spans="1:19" ht="21.75" customHeight="1">
      <c r="A29" s="459"/>
      <c r="B29" s="65" t="s">
        <v>467</v>
      </c>
      <c r="C29" s="67"/>
      <c r="D29" s="68"/>
      <c r="E29" s="68"/>
      <c r="F29" s="86"/>
      <c r="G29" s="167" t="e">
        <f>G28/'３　経営実績'!F13</f>
        <v>#DIV/0!</v>
      </c>
      <c r="H29" s="286"/>
      <c r="I29" s="99"/>
      <c r="J29" s="5" t="s">
        <v>377</v>
      </c>
      <c r="K29" t="s">
        <v>468</v>
      </c>
      <c r="L29" s="5"/>
      <c r="M29" s="5"/>
      <c r="N29" s="5"/>
      <c r="O29" s="5"/>
      <c r="P29" s="5"/>
      <c r="Q29" s="5"/>
      <c r="R29" s="5"/>
      <c r="S29" s="5"/>
    </row>
    <row r="30" spans="1:19" ht="21.75" customHeight="1">
      <c r="A30" s="459"/>
      <c r="B30" s="467" t="s">
        <v>126</v>
      </c>
      <c r="C30" s="467"/>
      <c r="D30" s="467"/>
      <c r="E30" s="467"/>
      <c r="F30" s="165"/>
      <c r="G30" s="166">
        <f>G28+'６．損益計算書'!F23</f>
        <v>0</v>
      </c>
      <c r="H30" s="84" t="e">
        <f>G30/'３　経営実績'!F$10</f>
        <v>#DIV/0!</v>
      </c>
      <c r="I30" s="100"/>
      <c r="J30" s="294" t="s">
        <v>378</v>
      </c>
      <c r="K30" t="s">
        <v>469</v>
      </c>
      <c r="L30" s="5"/>
      <c r="M30" s="5"/>
      <c r="N30" s="5"/>
      <c r="O30" s="5"/>
      <c r="P30" s="5"/>
      <c r="Q30" s="5"/>
      <c r="R30" s="5"/>
      <c r="S30" s="5"/>
    </row>
    <row r="31" spans="1:19" ht="21.75" customHeight="1">
      <c r="A31" s="460"/>
      <c r="B31" s="470" t="s">
        <v>127</v>
      </c>
      <c r="C31" s="470"/>
      <c r="D31" s="470"/>
      <c r="E31" s="470"/>
      <c r="F31" s="471"/>
      <c r="G31" s="167" t="e">
        <f>G30/'３　経営実績'!F13</f>
        <v>#DIV/0!</v>
      </c>
      <c r="H31" s="286"/>
      <c r="I31" s="99"/>
      <c r="J31" s="5" t="s">
        <v>379</v>
      </c>
      <c r="K31" s="5" t="s">
        <v>470</v>
      </c>
      <c r="L31" s="5"/>
      <c r="M31" s="5"/>
      <c r="N31" s="5"/>
      <c r="O31" s="5"/>
      <c r="P31" s="5"/>
      <c r="Q31" s="5"/>
      <c r="R31" s="5"/>
      <c r="S31" s="5"/>
    </row>
    <row r="32" spans="1:19" s="44" customFormat="1" ht="22.5" customHeight="1">
      <c r="A32" s="454" t="s">
        <v>159</v>
      </c>
      <c r="B32" s="38" t="s">
        <v>163</v>
      </c>
      <c r="C32" s="38"/>
      <c r="D32" s="38"/>
      <c r="E32" s="160"/>
      <c r="F32" s="18"/>
      <c r="G32" s="170"/>
      <c r="H32" s="169"/>
      <c r="I32" s="168"/>
      <c r="J32" s="5" t="s">
        <v>380</v>
      </c>
      <c r="K32" s="5"/>
      <c r="L32" s="45"/>
      <c r="M32" s="45"/>
      <c r="N32" s="45"/>
      <c r="O32" s="45"/>
      <c r="P32" s="45"/>
      <c r="Q32" s="45"/>
      <c r="R32" s="45"/>
      <c r="S32" s="45"/>
    </row>
    <row r="33" spans="1:19" ht="22.5" customHeight="1">
      <c r="A33" s="455"/>
      <c r="B33" s="38" t="s">
        <v>164</v>
      </c>
      <c r="C33" s="38"/>
      <c r="D33" s="38"/>
      <c r="E33" s="160"/>
      <c r="F33" s="18"/>
      <c r="G33" s="171"/>
      <c r="H33" s="162"/>
      <c r="I33" s="161"/>
      <c r="J33" s="5" t="s">
        <v>381</v>
      </c>
      <c r="K33" s="5"/>
      <c r="L33" s="5"/>
      <c r="M33" s="5"/>
      <c r="N33" s="5"/>
      <c r="O33" s="5"/>
      <c r="P33" s="5"/>
      <c r="Q33" s="5"/>
      <c r="R33" s="5"/>
      <c r="S33" s="5"/>
    </row>
    <row r="34" spans="1:19" ht="22.5" customHeight="1">
      <c r="A34" s="455"/>
      <c r="B34" s="38"/>
      <c r="C34" s="38"/>
      <c r="D34" s="38"/>
      <c r="E34" s="160"/>
      <c r="F34" s="18"/>
      <c r="G34" s="171"/>
      <c r="H34" s="162"/>
      <c r="I34" s="161"/>
      <c r="J34" s="294" t="s">
        <v>382</v>
      </c>
      <c r="K34"/>
      <c r="L34" s="5"/>
      <c r="M34" s="5"/>
      <c r="N34" s="5"/>
      <c r="O34" s="5"/>
      <c r="P34" s="5"/>
      <c r="Q34" s="5"/>
      <c r="R34" s="5"/>
      <c r="S34" s="5"/>
    </row>
    <row r="35" spans="1:19" ht="22.5" customHeight="1">
      <c r="A35" s="455"/>
      <c r="B35" s="38"/>
      <c r="C35" s="38"/>
      <c r="D35" s="38"/>
      <c r="E35" s="160"/>
      <c r="F35" s="18"/>
      <c r="G35" s="171"/>
      <c r="H35" s="162"/>
      <c r="I35" s="161"/>
      <c r="J35" s="5" t="s">
        <v>384</v>
      </c>
      <c r="K35"/>
      <c r="L35" s="5"/>
      <c r="M35" s="5"/>
      <c r="N35" s="5"/>
      <c r="O35" s="5"/>
      <c r="P35" s="5"/>
      <c r="Q35" s="5"/>
      <c r="R35" s="5"/>
      <c r="S35" s="5"/>
    </row>
    <row r="36" spans="1:19" ht="22.5" customHeight="1" thickBot="1">
      <c r="A36" s="456"/>
      <c r="B36" s="457" t="s">
        <v>133</v>
      </c>
      <c r="C36" s="457"/>
      <c r="D36" s="457"/>
      <c r="E36" s="457"/>
      <c r="F36" s="173"/>
      <c r="G36" s="172">
        <f>SUM(G32:G35)</f>
        <v>0</v>
      </c>
      <c r="H36" s="163">
        <f>SUM(H32:H35)</f>
        <v>0</v>
      </c>
      <c r="I36" s="164"/>
      <c r="J36" s="5" t="s">
        <v>385</v>
      </c>
      <c r="K36" t="s">
        <v>471</v>
      </c>
      <c r="L36" s="5"/>
      <c r="M36" s="5"/>
      <c r="N36" s="5"/>
      <c r="O36" s="5"/>
      <c r="P36" s="5"/>
      <c r="Q36" s="5"/>
      <c r="R36" s="5"/>
      <c r="S36" s="5"/>
    </row>
    <row r="37" spans="5:19" ht="14.25">
      <c r="E37" s="50"/>
      <c r="F37" s="50"/>
      <c r="G37" s="21"/>
      <c r="H37" s="21"/>
      <c r="I37" s="5"/>
      <c r="J37" s="294"/>
      <c r="K37"/>
      <c r="L37" s="5"/>
      <c r="M37" s="5"/>
      <c r="N37" s="5"/>
      <c r="O37" s="5"/>
      <c r="P37" s="5"/>
      <c r="Q37" s="5"/>
      <c r="R37" s="5"/>
      <c r="S37" s="5"/>
    </row>
    <row r="38" spans="5:19" ht="14.25">
      <c r="E38" s="50"/>
      <c r="F38" s="50"/>
      <c r="G38" s="21"/>
      <c r="H38" s="21"/>
      <c r="I38" s="5"/>
      <c r="J38" s="294"/>
      <c r="K38" s="5"/>
      <c r="L38" s="5"/>
      <c r="M38" s="5"/>
      <c r="N38" s="5"/>
      <c r="O38" s="5"/>
      <c r="P38" s="5"/>
      <c r="Q38" s="5"/>
      <c r="R38" s="5"/>
      <c r="S38" s="5"/>
    </row>
    <row r="39" spans="5:19" ht="14.25">
      <c r="E39" s="50"/>
      <c r="F39" s="50"/>
      <c r="G39" s="21"/>
      <c r="H39" s="21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5:19" ht="14.25">
      <c r="E40" s="50"/>
      <c r="F40" s="50"/>
      <c r="G40" s="21"/>
      <c r="H40" s="21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5:19" ht="14.25">
      <c r="E41" s="50"/>
      <c r="F41" s="50"/>
      <c r="G41" s="21"/>
      <c r="H41" s="21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5:8" ht="14.25">
      <c r="E42" s="50"/>
      <c r="F42" s="50"/>
      <c r="G42" s="21"/>
      <c r="H42" s="21"/>
    </row>
    <row r="43" spans="5:8" ht="14.25">
      <c r="E43" s="50"/>
      <c r="F43" s="50"/>
      <c r="G43" s="21"/>
      <c r="H43" s="21"/>
    </row>
    <row r="44" spans="5:8" ht="14.25">
      <c r="E44" s="50"/>
      <c r="F44" s="50"/>
      <c r="G44" s="21"/>
      <c r="H44" s="21"/>
    </row>
    <row r="45" spans="5:8" ht="14.25">
      <c r="E45" s="50"/>
      <c r="F45" s="50"/>
      <c r="G45" s="21"/>
      <c r="H45" s="21"/>
    </row>
    <row r="46" spans="5:8" ht="14.25">
      <c r="E46" s="50"/>
      <c r="F46" s="50"/>
      <c r="G46" s="21"/>
      <c r="H46" s="21"/>
    </row>
    <row r="47" spans="5:8" ht="14.25">
      <c r="E47" s="50"/>
      <c r="F47" s="50"/>
      <c r="G47" s="21"/>
      <c r="H47" s="21"/>
    </row>
    <row r="48" spans="5:8" ht="14.25">
      <c r="E48" s="50"/>
      <c r="F48" s="50"/>
      <c r="G48" s="21"/>
      <c r="H48" s="21"/>
    </row>
    <row r="49" spans="5:8" ht="14.25">
      <c r="E49" s="50"/>
      <c r="F49" s="50"/>
      <c r="G49" s="21"/>
      <c r="H49" s="21"/>
    </row>
    <row r="50" spans="5:8" ht="14.25">
      <c r="E50" s="50"/>
      <c r="F50" s="50"/>
      <c r="G50" s="21"/>
      <c r="H50" s="21"/>
    </row>
    <row r="51" spans="5:8" ht="14.25">
      <c r="E51" s="50"/>
      <c r="F51" s="50"/>
      <c r="G51" s="21"/>
      <c r="H51" s="21"/>
    </row>
    <row r="52" spans="5:8" ht="14.25">
      <c r="E52" s="50"/>
      <c r="F52" s="50"/>
      <c r="G52" s="21"/>
      <c r="H52" s="21"/>
    </row>
    <row r="53" spans="5:8" ht="14.25">
      <c r="E53" s="50"/>
      <c r="F53" s="50"/>
      <c r="G53" s="21"/>
      <c r="H53" s="21"/>
    </row>
    <row r="54" spans="5:8" ht="14.25">
      <c r="E54" s="50"/>
      <c r="F54" s="50"/>
      <c r="G54" s="21"/>
      <c r="H54" s="21"/>
    </row>
    <row r="55" spans="5:8" ht="14.25">
      <c r="E55" s="50"/>
      <c r="F55" s="50"/>
      <c r="G55" s="21"/>
      <c r="H55" s="21"/>
    </row>
    <row r="56" spans="5:8" ht="14.25">
      <c r="E56" s="50"/>
      <c r="F56" s="50"/>
      <c r="G56" s="21"/>
      <c r="H56" s="21"/>
    </row>
    <row r="57" spans="5:8" ht="14.25">
      <c r="E57" s="50"/>
      <c r="F57" s="50"/>
      <c r="G57" s="21"/>
      <c r="H57" s="21"/>
    </row>
    <row r="58" spans="5:8" ht="14.25">
      <c r="E58" s="50"/>
      <c r="F58" s="50"/>
      <c r="G58" s="21"/>
      <c r="H58" s="21"/>
    </row>
    <row r="59" spans="5:8" ht="14.25">
      <c r="E59" s="50"/>
      <c r="F59" s="50"/>
      <c r="G59" s="21"/>
      <c r="H59" s="21"/>
    </row>
    <row r="60" spans="5:8" ht="14.25">
      <c r="E60" s="50"/>
      <c r="F60" s="50"/>
      <c r="G60" s="21"/>
      <c r="H60" s="21"/>
    </row>
    <row r="61" spans="5:8" ht="14.25">
      <c r="E61" s="50"/>
      <c r="F61" s="50"/>
      <c r="G61" s="21"/>
      <c r="H61" s="21"/>
    </row>
    <row r="62" spans="5:8" ht="14.25">
      <c r="E62" s="50"/>
      <c r="F62" s="50"/>
      <c r="G62" s="21"/>
      <c r="H62" s="21"/>
    </row>
    <row r="63" spans="5:8" ht="14.25">
      <c r="E63" s="50"/>
      <c r="F63" s="50"/>
      <c r="G63" s="21"/>
      <c r="H63" s="21"/>
    </row>
    <row r="64" spans="5:8" ht="14.25">
      <c r="E64" s="50"/>
      <c r="F64" s="50"/>
      <c r="G64" s="21"/>
      <c r="H64" s="21"/>
    </row>
    <row r="65" spans="5:8" ht="14.25">
      <c r="E65" s="50"/>
      <c r="F65" s="50"/>
      <c r="G65" s="21"/>
      <c r="H65" s="21"/>
    </row>
    <row r="66" spans="5:8" ht="14.25">
      <c r="E66" s="50"/>
      <c r="F66" s="50"/>
      <c r="G66" s="21"/>
      <c r="H66" s="21"/>
    </row>
    <row r="67" spans="5:8" ht="14.25">
      <c r="E67" s="50"/>
      <c r="F67" s="50"/>
      <c r="G67" s="21"/>
      <c r="H67" s="21"/>
    </row>
    <row r="68" spans="5:8" ht="14.25">
      <c r="E68" s="50"/>
      <c r="F68" s="50"/>
      <c r="G68" s="21"/>
      <c r="H68" s="21"/>
    </row>
    <row r="69" spans="5:8" ht="14.25">
      <c r="E69" s="50"/>
      <c r="F69" s="50"/>
      <c r="G69" s="21"/>
      <c r="H69" s="21"/>
    </row>
    <row r="70" spans="5:8" ht="14.25">
      <c r="E70" s="50"/>
      <c r="F70" s="50"/>
      <c r="G70" s="21"/>
      <c r="H70" s="21"/>
    </row>
    <row r="71" spans="5:8" ht="14.25">
      <c r="E71" s="50"/>
      <c r="F71" s="50"/>
      <c r="G71" s="21"/>
      <c r="H71" s="21"/>
    </row>
    <row r="72" spans="5:8" ht="14.25">
      <c r="E72" s="50"/>
      <c r="F72" s="50"/>
      <c r="G72" s="21"/>
      <c r="H72" s="21"/>
    </row>
    <row r="73" spans="5:8" ht="14.25">
      <c r="E73" s="50"/>
      <c r="F73" s="50"/>
      <c r="G73" s="21"/>
      <c r="H73" s="21"/>
    </row>
    <row r="74" spans="5:8" ht="14.25">
      <c r="E74" s="50"/>
      <c r="F74" s="50"/>
      <c r="G74" s="21"/>
      <c r="H74" s="21"/>
    </row>
    <row r="75" spans="5:8" ht="14.25">
      <c r="E75" s="50"/>
      <c r="F75" s="50"/>
      <c r="G75" s="21"/>
      <c r="H75" s="21"/>
    </row>
  </sheetData>
  <sheetProtection/>
  <mergeCells count="27">
    <mergeCell ref="A32:A36"/>
    <mergeCell ref="B36:E36"/>
    <mergeCell ref="A5:A31"/>
    <mergeCell ref="A3:F4"/>
    <mergeCell ref="B30:E30"/>
    <mergeCell ref="I3:I4"/>
    <mergeCell ref="C20:D20"/>
    <mergeCell ref="C7:D7"/>
    <mergeCell ref="B31:F31"/>
    <mergeCell ref="B26:D26"/>
    <mergeCell ref="B24:D24"/>
    <mergeCell ref="C21:D21"/>
    <mergeCell ref="C22:D22"/>
    <mergeCell ref="B5:B23"/>
    <mergeCell ref="B25:D25"/>
    <mergeCell ref="C15:C18"/>
    <mergeCell ref="C13:D13"/>
    <mergeCell ref="C12:D12"/>
    <mergeCell ref="C9:C11"/>
    <mergeCell ref="C23:D23"/>
    <mergeCell ref="K3:K4"/>
    <mergeCell ref="J3:J4"/>
    <mergeCell ref="C5:D5"/>
    <mergeCell ref="C6:D6"/>
    <mergeCell ref="C14:D14"/>
    <mergeCell ref="C19:D19"/>
    <mergeCell ref="C8:D8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63" r:id="rId1"/>
  <headerFooter alignWithMargins="0">
    <oddFooter>&amp;C添付資料　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72"/>
  <sheetViews>
    <sheetView view="pageBreakPreview" zoomScale="115" zoomScaleNormal="90" zoomScaleSheetLayoutView="115" zoomScalePageLayoutView="0" workbookViewId="0" topLeftCell="A1">
      <pane xSplit="5" ySplit="4" topLeftCell="G5" activePane="bottomRight" state="frozen"/>
      <selection pane="topLeft" activeCell="H9" sqref="H9"/>
      <selection pane="topRight" activeCell="H9" sqref="H9"/>
      <selection pane="bottomLeft" activeCell="H9" sqref="H9"/>
      <selection pane="bottomRight" activeCell="A1" sqref="A1"/>
    </sheetView>
  </sheetViews>
  <sheetFormatPr defaultColWidth="11.00390625" defaultRowHeight="13.5"/>
  <cols>
    <col min="1" max="1" width="4.50390625" style="3" customWidth="1"/>
    <col min="2" max="2" width="11.00390625" style="3" customWidth="1"/>
    <col min="3" max="3" width="6.625" style="3" customWidth="1"/>
    <col min="4" max="4" width="8.00390625" style="3" customWidth="1"/>
    <col min="5" max="5" width="12.625" style="3" customWidth="1"/>
    <col min="6" max="6" width="21.625" style="36" customWidth="1"/>
    <col min="7" max="7" width="17.625" style="37" customWidth="1"/>
    <col min="8" max="8" width="37.125" style="3" customWidth="1"/>
    <col min="9" max="9" width="4.50390625" style="3" customWidth="1"/>
    <col min="10" max="10" width="16.125" style="3" bestFit="1" customWidth="1"/>
    <col min="11" max="16384" width="11.00390625" style="3" customWidth="1"/>
  </cols>
  <sheetData>
    <row r="1" spans="1:8" ht="31.5" customHeight="1">
      <c r="A1" s="156"/>
      <c r="B1" s="50"/>
      <c r="C1" s="50"/>
      <c r="D1" s="50"/>
      <c r="E1" s="50"/>
      <c r="F1" s="145"/>
      <c r="G1" s="49"/>
      <c r="H1" s="129" t="str">
        <f ca="1">MID(CELL("filename"),SEARCH("[",CELL("filename"))+1,SEARCH("]",CELL("filename"))-SEARCH("[",CELL("filename"))-1)</f>
        <v>【養豚】県名_経営者名_診断年度.xls</v>
      </c>
    </row>
    <row r="2" spans="1:7" ht="31.5" customHeight="1" thickBot="1">
      <c r="A2" s="156" t="s">
        <v>251</v>
      </c>
      <c r="F2" s="145"/>
      <c r="G2" s="49"/>
    </row>
    <row r="3" spans="1:10" s="5" customFormat="1" ht="35.25" customHeight="1">
      <c r="A3" s="54"/>
      <c r="B3" s="476" t="s">
        <v>7</v>
      </c>
      <c r="C3" s="477"/>
      <c r="D3" s="477"/>
      <c r="E3" s="478"/>
      <c r="F3" s="43" t="s">
        <v>27</v>
      </c>
      <c r="G3" s="92" t="s">
        <v>91</v>
      </c>
      <c r="H3" s="474" t="s">
        <v>129</v>
      </c>
      <c r="I3" s="444" t="s">
        <v>346</v>
      </c>
      <c r="J3" s="443" t="s">
        <v>347</v>
      </c>
    </row>
    <row r="4" spans="1:10" s="5" customFormat="1" ht="15" thickBot="1">
      <c r="A4" s="103"/>
      <c r="B4" s="479"/>
      <c r="C4" s="480"/>
      <c r="D4" s="480"/>
      <c r="E4" s="481"/>
      <c r="F4" s="104" t="s">
        <v>50</v>
      </c>
      <c r="G4" s="105" t="s">
        <v>50</v>
      </c>
      <c r="H4" s="475"/>
      <c r="I4" s="444"/>
      <c r="J4" s="443"/>
    </row>
    <row r="5" spans="1:10" s="5" customFormat="1" ht="24.75" customHeight="1">
      <c r="A5" s="484" t="s">
        <v>28</v>
      </c>
      <c r="B5" s="48" t="s">
        <v>94</v>
      </c>
      <c r="C5" s="15"/>
      <c r="D5" s="15"/>
      <c r="E5" s="14"/>
      <c r="F5" s="277">
        <f>'４　当期収入'!F4</f>
        <v>0</v>
      </c>
      <c r="G5" s="84" t="e">
        <f>F5/'３　経営実績'!F$10</f>
        <v>#DIV/0!</v>
      </c>
      <c r="H5" s="302"/>
      <c r="I5" s="5" t="s">
        <v>349</v>
      </c>
      <c r="J5" s="5" t="s">
        <v>413</v>
      </c>
    </row>
    <row r="6" spans="1:10" s="5" customFormat="1" ht="24.75" customHeight="1">
      <c r="A6" s="483"/>
      <c r="B6" s="8" t="s">
        <v>95</v>
      </c>
      <c r="C6" s="10"/>
      <c r="D6" s="10"/>
      <c r="E6" s="13"/>
      <c r="F6" s="278">
        <f>'４　当期収入'!F5</f>
        <v>0</v>
      </c>
      <c r="G6" s="85" t="e">
        <f>F6/'３　経営実績'!F$10</f>
        <v>#DIV/0!</v>
      </c>
      <c r="H6" s="303"/>
      <c r="I6" s="5" t="s">
        <v>350</v>
      </c>
      <c r="J6" s="5" t="s">
        <v>414</v>
      </c>
    </row>
    <row r="7" spans="1:10" s="5" customFormat="1" ht="24.75" customHeight="1">
      <c r="A7" s="483"/>
      <c r="B7" s="8" t="s">
        <v>96</v>
      </c>
      <c r="C7" s="10"/>
      <c r="D7" s="10"/>
      <c r="E7" s="13"/>
      <c r="F7" s="278">
        <f>'４　当期収入'!F6</f>
        <v>0</v>
      </c>
      <c r="G7" s="85" t="e">
        <f>F7/'３　経営実績'!F$10</f>
        <v>#DIV/0!</v>
      </c>
      <c r="H7" s="303"/>
      <c r="I7" s="5" t="s">
        <v>351</v>
      </c>
      <c r="J7" s="5" t="s">
        <v>415</v>
      </c>
    </row>
    <row r="8" spans="1:10" s="5" customFormat="1" ht="24.75" customHeight="1">
      <c r="A8" s="483"/>
      <c r="B8" s="8" t="s">
        <v>29</v>
      </c>
      <c r="C8" s="10"/>
      <c r="D8" s="10"/>
      <c r="E8" s="13"/>
      <c r="F8" s="279">
        <f>'４　当期収入'!F7</f>
        <v>0</v>
      </c>
      <c r="G8" s="85" t="e">
        <f>F8/'３　経営実績'!F$10</f>
        <v>#DIV/0!</v>
      </c>
      <c r="H8" s="303"/>
      <c r="I8" s="5" t="s">
        <v>352</v>
      </c>
      <c r="J8" s="5" t="s">
        <v>416</v>
      </c>
    </row>
    <row r="9" spans="1:10" s="5" customFormat="1" ht="24.75" customHeight="1">
      <c r="A9" s="483"/>
      <c r="B9" s="8" t="s">
        <v>30</v>
      </c>
      <c r="C9" s="10"/>
      <c r="D9" s="10"/>
      <c r="E9" s="13"/>
      <c r="F9" s="32"/>
      <c r="G9" s="85" t="e">
        <f>F9/'３　経営実績'!F$10</f>
        <v>#DIV/0!</v>
      </c>
      <c r="H9" s="303"/>
      <c r="I9" s="294" t="s">
        <v>353</v>
      </c>
      <c r="J9" s="294"/>
    </row>
    <row r="10" spans="1:10" s="5" customFormat="1" ht="24.75" customHeight="1">
      <c r="A10" s="483"/>
      <c r="B10" s="472" t="s">
        <v>31</v>
      </c>
      <c r="C10" s="473"/>
      <c r="D10" s="482"/>
      <c r="E10" s="86"/>
      <c r="F10" s="89">
        <f>SUM(F5:F9)</f>
        <v>0</v>
      </c>
      <c r="G10" s="85" t="e">
        <f>F10/'３　経営実績'!F$10</f>
        <v>#DIV/0!</v>
      </c>
      <c r="H10" s="303"/>
      <c r="I10" s="5" t="s">
        <v>356</v>
      </c>
      <c r="J10" s="5" t="s">
        <v>421</v>
      </c>
    </row>
    <row r="11" spans="1:10" s="5" customFormat="1" ht="24.75" customHeight="1">
      <c r="A11" s="483" t="s">
        <v>2</v>
      </c>
      <c r="B11" s="472" t="s">
        <v>97</v>
      </c>
      <c r="C11" s="473"/>
      <c r="D11" s="473"/>
      <c r="E11" s="86"/>
      <c r="F11" s="87">
        <f>'５．当期生産費用'!G24</f>
        <v>0</v>
      </c>
      <c r="G11" s="85" t="e">
        <f>F11/'３　経営実績'!F$10</f>
        <v>#DIV/0!</v>
      </c>
      <c r="H11" s="303"/>
      <c r="I11" s="5" t="s">
        <v>358</v>
      </c>
      <c r="J11" s="5" t="s">
        <v>422</v>
      </c>
    </row>
    <row r="12" spans="1:10" s="5" customFormat="1" ht="24.75" customHeight="1">
      <c r="A12" s="483"/>
      <c r="B12" s="472" t="s">
        <v>25</v>
      </c>
      <c r="C12" s="473"/>
      <c r="D12" s="473"/>
      <c r="E12" s="86"/>
      <c r="F12" s="87">
        <f>'５．当期生産費用'!G23</f>
        <v>0</v>
      </c>
      <c r="G12" s="85" t="e">
        <f>F12/'３　経営実績'!F$10</f>
        <v>#DIV/0!</v>
      </c>
      <c r="H12" s="303"/>
      <c r="I12" s="5" t="s">
        <v>359</v>
      </c>
      <c r="J12" s="5" t="s">
        <v>425</v>
      </c>
    </row>
    <row r="13" spans="1:10" s="5" customFormat="1" ht="24.75" customHeight="1">
      <c r="A13" s="483"/>
      <c r="B13" s="472" t="s">
        <v>99</v>
      </c>
      <c r="C13" s="473"/>
      <c r="D13" s="473"/>
      <c r="E13" s="86"/>
      <c r="F13" s="87">
        <f>'５．当期生産費用'!G25</f>
        <v>0</v>
      </c>
      <c r="G13" s="85" t="e">
        <f>F13/'３　経営実績'!F$10</f>
        <v>#DIV/0!</v>
      </c>
      <c r="H13" s="303"/>
      <c r="I13" s="5" t="s">
        <v>360</v>
      </c>
      <c r="J13" s="5" t="s">
        <v>423</v>
      </c>
    </row>
    <row r="14" spans="1:10" s="5" customFormat="1" ht="24" customHeight="1">
      <c r="A14" s="483"/>
      <c r="B14" s="472" t="s">
        <v>98</v>
      </c>
      <c r="C14" s="473"/>
      <c r="D14" s="473"/>
      <c r="E14" s="86"/>
      <c r="F14" s="87">
        <f>'５．当期生産費用'!G26</f>
        <v>0</v>
      </c>
      <c r="G14" s="85" t="e">
        <f>F14/'３　経営実績'!F$10</f>
        <v>#DIV/0!</v>
      </c>
      <c r="H14" s="303"/>
      <c r="I14" s="5" t="s">
        <v>361</v>
      </c>
      <c r="J14" s="5" t="s">
        <v>424</v>
      </c>
    </row>
    <row r="15" spans="1:10" s="5" customFormat="1" ht="25.5" customHeight="1">
      <c r="A15" s="483"/>
      <c r="B15" s="472" t="s">
        <v>32</v>
      </c>
      <c r="C15" s="473"/>
      <c r="D15" s="473"/>
      <c r="E15" s="86"/>
      <c r="F15" s="94"/>
      <c r="G15" s="85" t="e">
        <f>F15/'３　経営実績'!F$10</f>
        <v>#DIV/0!</v>
      </c>
      <c r="H15" s="303"/>
      <c r="I15" s="5" t="s">
        <v>362</v>
      </c>
      <c r="J15"/>
    </row>
    <row r="16" spans="1:10" s="5" customFormat="1" ht="24" customHeight="1">
      <c r="A16" s="483"/>
      <c r="B16" s="472" t="s">
        <v>33</v>
      </c>
      <c r="C16" s="473"/>
      <c r="D16" s="473"/>
      <c r="E16" s="86"/>
      <c r="F16" s="87">
        <f>F11+F12-F13-F14-F15</f>
        <v>0</v>
      </c>
      <c r="G16" s="85" t="e">
        <f>F16/'３　経営実績'!F$10</f>
        <v>#DIV/0!</v>
      </c>
      <c r="H16" s="303" t="s">
        <v>474</v>
      </c>
      <c r="I16" s="294" t="s">
        <v>363</v>
      </c>
      <c r="J16" s="5" t="s">
        <v>426</v>
      </c>
    </row>
    <row r="17" spans="1:10" s="5" customFormat="1" ht="24.75" customHeight="1">
      <c r="A17" s="485" t="s">
        <v>34</v>
      </c>
      <c r="B17" s="473"/>
      <c r="C17" s="473"/>
      <c r="D17" s="473"/>
      <c r="E17" s="86"/>
      <c r="F17" s="87">
        <f>F10-F16</f>
        <v>0</v>
      </c>
      <c r="G17" s="85" t="e">
        <f>F17/'３　経営実績'!F$10</f>
        <v>#DIV/0!</v>
      </c>
      <c r="H17" s="303" t="s">
        <v>475</v>
      </c>
      <c r="I17" s="5" t="s">
        <v>364</v>
      </c>
      <c r="J17" s="5" t="s">
        <v>427</v>
      </c>
    </row>
    <row r="18" spans="1:10" s="5" customFormat="1" ht="24.75" customHeight="1">
      <c r="A18" s="483" t="s">
        <v>35</v>
      </c>
      <c r="B18" s="394" t="s">
        <v>36</v>
      </c>
      <c r="C18" s="395"/>
      <c r="D18" s="395"/>
      <c r="E18" s="13"/>
      <c r="F18" s="33"/>
      <c r="G18" s="85" t="e">
        <f>F18/'３　経営実績'!F$10</f>
        <v>#DIV/0!</v>
      </c>
      <c r="H18" s="303"/>
      <c r="I18" s="5" t="s">
        <v>365</v>
      </c>
      <c r="J18"/>
    </row>
    <row r="19" spans="1:10" s="5" customFormat="1" ht="24.75" customHeight="1">
      <c r="A19" s="483"/>
      <c r="B19" s="394" t="s">
        <v>37</v>
      </c>
      <c r="C19" s="395"/>
      <c r="D19" s="395"/>
      <c r="E19" s="13"/>
      <c r="F19" s="32"/>
      <c r="G19" s="85" t="e">
        <f>F19/'３　経営実績'!F$10</f>
        <v>#DIV/0!</v>
      </c>
      <c r="H19" s="303"/>
      <c r="I19" s="5" t="s">
        <v>366</v>
      </c>
      <c r="J19"/>
    </row>
    <row r="20" spans="1:10" s="5" customFormat="1" ht="24.75" customHeight="1">
      <c r="A20" s="483"/>
      <c r="B20" s="394" t="s">
        <v>38</v>
      </c>
      <c r="C20" s="395"/>
      <c r="D20" s="395"/>
      <c r="E20" s="13"/>
      <c r="F20" s="32"/>
      <c r="G20" s="85" t="e">
        <f>F20/'３　経営実績'!F$10</f>
        <v>#DIV/0!</v>
      </c>
      <c r="H20" s="303"/>
      <c r="I20" s="5" t="s">
        <v>367</v>
      </c>
      <c r="J20"/>
    </row>
    <row r="21" spans="1:10" s="5" customFormat="1" ht="24.75" customHeight="1">
      <c r="A21" s="483"/>
      <c r="B21" s="394" t="s">
        <v>162</v>
      </c>
      <c r="C21" s="395"/>
      <c r="D21" s="395"/>
      <c r="E21" s="13"/>
      <c r="F21" s="33"/>
      <c r="G21" s="85" t="e">
        <f>F21/'３　経営実績'!F$10</f>
        <v>#DIV/0!</v>
      </c>
      <c r="H21" s="303"/>
      <c r="I21" s="5" t="s">
        <v>368</v>
      </c>
      <c r="J21"/>
    </row>
    <row r="22" spans="1:10" s="5" customFormat="1" ht="24.75" customHeight="1">
      <c r="A22" s="483"/>
      <c r="B22" s="394" t="s">
        <v>108</v>
      </c>
      <c r="C22" s="395"/>
      <c r="D22" s="395"/>
      <c r="E22" s="13"/>
      <c r="F22" s="32"/>
      <c r="G22" s="85" t="e">
        <f>F22/'３　経営実績'!F$10</f>
        <v>#DIV/0!</v>
      </c>
      <c r="H22" s="303"/>
      <c r="I22" s="5" t="s">
        <v>369</v>
      </c>
      <c r="J22"/>
    </row>
    <row r="23" spans="1:10" s="5" customFormat="1" ht="24.75" customHeight="1">
      <c r="A23" s="483"/>
      <c r="B23" s="472" t="s">
        <v>39</v>
      </c>
      <c r="C23" s="473"/>
      <c r="D23" s="473"/>
      <c r="E23" s="86"/>
      <c r="F23" s="87">
        <f>SUM(F21:F22,F18:F20)</f>
        <v>0</v>
      </c>
      <c r="G23" s="85" t="e">
        <f>F23/'３　経営実績'!F$10</f>
        <v>#DIV/0!</v>
      </c>
      <c r="H23" s="303"/>
      <c r="I23" s="294" t="s">
        <v>370</v>
      </c>
      <c r="J23" s="5" t="s">
        <v>429</v>
      </c>
    </row>
    <row r="24" spans="1:10" s="5" customFormat="1" ht="24.75" customHeight="1">
      <c r="A24" s="95" t="s">
        <v>40</v>
      </c>
      <c r="B24" s="91"/>
      <c r="C24" s="91"/>
      <c r="D24" s="91"/>
      <c r="E24" s="86"/>
      <c r="F24" s="87">
        <f>F17-F23</f>
        <v>0</v>
      </c>
      <c r="G24" s="85" t="e">
        <f>F24/'３　経営実績'!F$10</f>
        <v>#DIV/0!</v>
      </c>
      <c r="H24" s="303" t="s">
        <v>476</v>
      </c>
      <c r="I24" s="5" t="s">
        <v>371</v>
      </c>
      <c r="J24" s="5" t="s">
        <v>428</v>
      </c>
    </row>
    <row r="25" spans="1:10" s="5" customFormat="1" ht="24.75" customHeight="1">
      <c r="A25" s="483" t="s">
        <v>41</v>
      </c>
      <c r="B25" s="394" t="s">
        <v>42</v>
      </c>
      <c r="C25" s="395"/>
      <c r="D25" s="395"/>
      <c r="E25" s="13"/>
      <c r="F25" s="32"/>
      <c r="G25" s="85" t="e">
        <f>F25/'３　経営実績'!F$10</f>
        <v>#DIV/0!</v>
      </c>
      <c r="H25" s="303"/>
      <c r="I25" s="300" t="s">
        <v>373</v>
      </c>
      <c r="J25"/>
    </row>
    <row r="26" spans="1:10" s="5" customFormat="1" ht="24.75" customHeight="1">
      <c r="A26" s="483"/>
      <c r="B26" s="394" t="s">
        <v>43</v>
      </c>
      <c r="C26" s="395"/>
      <c r="D26" s="395"/>
      <c r="E26" s="13"/>
      <c r="F26" s="32">
        <f>+'４　当期収入'!F10</f>
        <v>0</v>
      </c>
      <c r="G26" s="85" t="e">
        <f>F26/'３　経営実績'!F$10</f>
        <v>#DIV/0!</v>
      </c>
      <c r="H26" s="303"/>
      <c r="I26" s="5" t="s">
        <v>374</v>
      </c>
      <c r="J26" s="5" t="s">
        <v>430</v>
      </c>
    </row>
    <row r="27" spans="1:10" s="5" customFormat="1" ht="24.75" customHeight="1">
      <c r="A27" s="483"/>
      <c r="B27" s="394" t="s">
        <v>93</v>
      </c>
      <c r="C27" s="395"/>
      <c r="D27" s="395"/>
      <c r="E27" s="13"/>
      <c r="F27" s="32"/>
      <c r="G27" s="85" t="e">
        <f>F27/'３　経営実績'!F$10</f>
        <v>#DIV/0!</v>
      </c>
      <c r="H27" s="303"/>
      <c r="I27" s="5" t="s">
        <v>375</v>
      </c>
      <c r="J27"/>
    </row>
    <row r="28" spans="1:9" s="5" customFormat="1" ht="24.75" customHeight="1">
      <c r="A28" s="483"/>
      <c r="B28" s="394" t="s">
        <v>30</v>
      </c>
      <c r="C28" s="395"/>
      <c r="D28" s="395"/>
      <c r="E28" s="13"/>
      <c r="F28" s="32"/>
      <c r="G28" s="85" t="e">
        <f>F28/'３　経営実績'!F$10</f>
        <v>#DIV/0!</v>
      </c>
      <c r="H28" s="303"/>
      <c r="I28" s="5" t="s">
        <v>376</v>
      </c>
    </row>
    <row r="29" spans="1:10" s="5" customFormat="1" ht="24.75" customHeight="1">
      <c r="A29" s="483"/>
      <c r="B29" s="472" t="s">
        <v>39</v>
      </c>
      <c r="C29" s="473"/>
      <c r="D29" s="473"/>
      <c r="E29" s="86"/>
      <c r="F29" s="87">
        <f>SUM(F25:F28)</f>
        <v>0</v>
      </c>
      <c r="G29" s="85" t="e">
        <f>F29/'３　経営実績'!F$10</f>
        <v>#DIV/0!</v>
      </c>
      <c r="H29" s="303"/>
      <c r="I29" s="5" t="s">
        <v>377</v>
      </c>
      <c r="J29" s="5" t="s">
        <v>431</v>
      </c>
    </row>
    <row r="30" spans="1:10" s="5" customFormat="1" ht="24.75" customHeight="1">
      <c r="A30" s="483" t="s">
        <v>44</v>
      </c>
      <c r="B30" s="394" t="s">
        <v>45</v>
      </c>
      <c r="C30" s="395"/>
      <c r="D30" s="395"/>
      <c r="E30" s="13"/>
      <c r="F30" s="32"/>
      <c r="G30" s="85" t="e">
        <f>F30/'３　経営実績'!F$10</f>
        <v>#DIV/0!</v>
      </c>
      <c r="H30" s="303"/>
      <c r="I30" s="294" t="s">
        <v>378</v>
      </c>
      <c r="J30"/>
    </row>
    <row r="31" spans="1:10" s="5" customFormat="1" ht="24.75" customHeight="1">
      <c r="A31" s="483"/>
      <c r="B31" s="394" t="s">
        <v>47</v>
      </c>
      <c r="C31" s="395"/>
      <c r="D31" s="395"/>
      <c r="E31" s="13"/>
      <c r="F31" s="32"/>
      <c r="G31" s="85" t="e">
        <f>F31/'３　経営実績'!F$10</f>
        <v>#DIV/0!</v>
      </c>
      <c r="H31" s="303"/>
      <c r="I31" s="5" t="s">
        <v>379</v>
      </c>
      <c r="J31"/>
    </row>
    <row r="32" spans="1:10" s="5" customFormat="1" ht="24.75" customHeight="1">
      <c r="A32" s="483"/>
      <c r="B32" s="394" t="s">
        <v>46</v>
      </c>
      <c r="C32" s="395"/>
      <c r="D32" s="395"/>
      <c r="E32" s="13"/>
      <c r="F32" s="32"/>
      <c r="G32" s="85" t="e">
        <f>F32/'３　経営実績'!F$10</f>
        <v>#DIV/0!</v>
      </c>
      <c r="H32" s="303"/>
      <c r="I32" s="5" t="s">
        <v>380</v>
      </c>
      <c r="J32"/>
    </row>
    <row r="33" spans="1:10" s="5" customFormat="1" ht="24.75" customHeight="1">
      <c r="A33" s="483"/>
      <c r="B33" s="394" t="s">
        <v>92</v>
      </c>
      <c r="C33" s="395"/>
      <c r="D33" s="395"/>
      <c r="E33" s="13"/>
      <c r="F33" s="32"/>
      <c r="G33" s="85" t="e">
        <f>F33/'３　経営実績'!F$10</f>
        <v>#DIV/0!</v>
      </c>
      <c r="H33" s="303"/>
      <c r="I33" s="5" t="s">
        <v>381</v>
      </c>
      <c r="J33"/>
    </row>
    <row r="34" spans="1:10" s="5" customFormat="1" ht="24.75" customHeight="1">
      <c r="A34" s="483"/>
      <c r="B34" s="394" t="s">
        <v>30</v>
      </c>
      <c r="C34" s="395"/>
      <c r="D34" s="395"/>
      <c r="E34" s="13"/>
      <c r="F34" s="32"/>
      <c r="G34" s="85" t="e">
        <f>F34/'３　経営実績'!F$10</f>
        <v>#DIV/0!</v>
      </c>
      <c r="H34" s="303"/>
      <c r="I34" s="301" t="s">
        <v>417</v>
      </c>
      <c r="J34"/>
    </row>
    <row r="35" spans="1:10" s="5" customFormat="1" ht="24.75" customHeight="1">
      <c r="A35" s="483"/>
      <c r="B35" s="472" t="s">
        <v>39</v>
      </c>
      <c r="C35" s="473"/>
      <c r="D35" s="473"/>
      <c r="E35" s="86"/>
      <c r="F35" s="87">
        <f>SUM(F30:F34)</f>
        <v>0</v>
      </c>
      <c r="G35" s="85" t="e">
        <f>F35/'３　経営実績'!F$10</f>
        <v>#DIV/0!</v>
      </c>
      <c r="H35" s="303"/>
      <c r="I35" s="3" t="s">
        <v>418</v>
      </c>
      <c r="J35" s="5" t="s">
        <v>432</v>
      </c>
    </row>
    <row r="36" spans="1:10" s="5" customFormat="1" ht="24.75" customHeight="1">
      <c r="A36" s="95" t="s">
        <v>48</v>
      </c>
      <c r="B36" s="91"/>
      <c r="C36" s="91"/>
      <c r="D36" s="91"/>
      <c r="E36" s="86"/>
      <c r="F36" s="87">
        <f>F24+F29-F35</f>
        <v>0</v>
      </c>
      <c r="G36" s="85" t="e">
        <f>F36/'３　経営実績'!F$10</f>
        <v>#DIV/0!</v>
      </c>
      <c r="H36" s="303" t="s">
        <v>477</v>
      </c>
      <c r="I36" s="3" t="s">
        <v>419</v>
      </c>
      <c r="J36" s="5" t="s">
        <v>433</v>
      </c>
    </row>
    <row r="37" spans="1:10" s="5" customFormat="1" ht="24.75" customHeight="1" thickBot="1">
      <c r="A37" s="96" t="s">
        <v>49</v>
      </c>
      <c r="B37" s="97"/>
      <c r="C37" s="97"/>
      <c r="D37" s="97"/>
      <c r="E37" s="88"/>
      <c r="F37" s="113">
        <f>+F36+'５．当期生産費用'!G10+F21</f>
        <v>0</v>
      </c>
      <c r="G37" s="93" t="e">
        <f>F37/'３　経営実績'!F$10</f>
        <v>#DIV/0!</v>
      </c>
      <c r="H37" s="304" t="s">
        <v>478</v>
      </c>
      <c r="I37" s="301" t="s">
        <v>420</v>
      </c>
      <c r="J37" s="5" t="s">
        <v>434</v>
      </c>
    </row>
    <row r="38" spans="1:9" s="5" customFormat="1" ht="6.75" customHeight="1">
      <c r="A38" s="47"/>
      <c r="B38" s="47"/>
      <c r="C38" s="47"/>
      <c r="D38" s="47"/>
      <c r="E38" s="49"/>
      <c r="F38" s="34"/>
      <c r="G38" s="35"/>
      <c r="I38" s="301"/>
    </row>
    <row r="39" spans="1:9" s="5" customFormat="1" ht="24.75" customHeight="1">
      <c r="A39" s="47"/>
      <c r="B39" s="47"/>
      <c r="C39" s="47"/>
      <c r="D39" s="47"/>
      <c r="E39" s="49"/>
      <c r="F39" s="34"/>
      <c r="G39" s="35"/>
      <c r="I39" s="301"/>
    </row>
    <row r="40" spans="6:7" s="5" customFormat="1" ht="14.25">
      <c r="F40" s="31"/>
      <c r="G40" s="12"/>
    </row>
    <row r="41" spans="6:7" s="5" customFormat="1" ht="14.25">
      <c r="F41" s="31"/>
      <c r="G41" s="12"/>
    </row>
    <row r="42" spans="6:7" s="5" customFormat="1" ht="14.25">
      <c r="F42" s="31"/>
      <c r="G42" s="12"/>
    </row>
    <row r="43" spans="6:7" s="5" customFormat="1" ht="14.25">
      <c r="F43" s="31"/>
      <c r="G43" s="12"/>
    </row>
    <row r="44" spans="6:7" s="5" customFormat="1" ht="14.25">
      <c r="F44" s="31"/>
      <c r="G44" s="12"/>
    </row>
    <row r="45" spans="6:7" s="5" customFormat="1" ht="14.25">
      <c r="F45" s="31"/>
      <c r="G45" s="12"/>
    </row>
    <row r="46" spans="6:7" s="5" customFormat="1" ht="14.25">
      <c r="F46" s="31"/>
      <c r="G46" s="12"/>
    </row>
    <row r="47" spans="6:10" s="5" customFormat="1" ht="14.25">
      <c r="F47" s="31"/>
      <c r="G47" s="12"/>
      <c r="J47" s="3"/>
    </row>
    <row r="48" spans="6:13" ht="14.25">
      <c r="F48" s="31"/>
      <c r="G48" s="12"/>
      <c r="H48" s="5"/>
      <c r="I48" s="5"/>
      <c r="K48" s="5"/>
      <c r="L48" s="5"/>
      <c r="M48" s="5"/>
    </row>
    <row r="49" spans="6:7" ht="14.25">
      <c r="F49" s="31"/>
      <c r="G49" s="12"/>
    </row>
    <row r="50" spans="6:7" ht="14.25">
      <c r="F50" s="31"/>
      <c r="G50" s="12"/>
    </row>
    <row r="51" spans="6:7" ht="14.25">
      <c r="F51" s="31"/>
      <c r="G51" s="12"/>
    </row>
    <row r="52" spans="6:7" ht="14.25">
      <c r="F52" s="31"/>
      <c r="G52" s="12"/>
    </row>
    <row r="53" spans="6:7" ht="14.25">
      <c r="F53" s="31"/>
      <c r="G53" s="12"/>
    </row>
    <row r="54" spans="6:7" ht="14.25">
      <c r="F54" s="31"/>
      <c r="G54" s="12"/>
    </row>
    <row r="55" spans="6:7" ht="14.25">
      <c r="F55" s="31"/>
      <c r="G55" s="12"/>
    </row>
    <row r="56" spans="6:7" ht="14.25">
      <c r="F56" s="31"/>
      <c r="G56" s="12"/>
    </row>
    <row r="57" spans="6:7" ht="14.25">
      <c r="F57" s="31"/>
      <c r="G57" s="12"/>
    </row>
    <row r="58" spans="6:7" ht="14.25">
      <c r="F58" s="31"/>
      <c r="G58" s="12"/>
    </row>
    <row r="59" spans="6:7" ht="14.25">
      <c r="F59" s="31"/>
      <c r="G59" s="12"/>
    </row>
    <row r="60" spans="6:7" ht="14.25">
      <c r="F60" s="31"/>
      <c r="G60" s="12"/>
    </row>
    <row r="61" spans="6:7" ht="14.25">
      <c r="F61" s="31"/>
      <c r="G61" s="12"/>
    </row>
    <row r="62" spans="6:7" ht="14.25">
      <c r="F62" s="31"/>
      <c r="G62" s="12"/>
    </row>
    <row r="63" spans="6:7" ht="14.25">
      <c r="F63" s="31"/>
      <c r="G63" s="12"/>
    </row>
    <row r="64" spans="6:7" ht="14.25">
      <c r="F64" s="31"/>
      <c r="G64" s="12"/>
    </row>
    <row r="65" spans="6:7" ht="14.25">
      <c r="F65" s="31"/>
      <c r="G65" s="12"/>
    </row>
    <row r="66" spans="6:7" ht="14.25">
      <c r="F66" s="31"/>
      <c r="G66" s="12"/>
    </row>
    <row r="67" spans="6:7" ht="14.25">
      <c r="F67" s="31"/>
      <c r="G67" s="12"/>
    </row>
    <row r="68" spans="6:7" ht="14.25">
      <c r="F68" s="31"/>
      <c r="G68" s="12"/>
    </row>
    <row r="69" spans="6:7" ht="14.25">
      <c r="F69" s="31"/>
      <c r="G69" s="12"/>
    </row>
    <row r="70" spans="6:7" ht="14.25">
      <c r="F70" s="31"/>
      <c r="G70" s="12"/>
    </row>
    <row r="71" spans="6:7" ht="14.25">
      <c r="F71" s="31"/>
      <c r="G71" s="12"/>
    </row>
    <row r="72" spans="6:7" ht="14.25">
      <c r="F72" s="31"/>
      <c r="G72" s="12"/>
    </row>
    <row r="73" spans="6:7" ht="14.25">
      <c r="F73" s="31"/>
      <c r="G73" s="12"/>
    </row>
    <row r="74" spans="6:7" ht="14.25">
      <c r="F74" s="31"/>
      <c r="G74" s="12"/>
    </row>
    <row r="75" spans="6:7" ht="14.25">
      <c r="F75" s="31"/>
      <c r="G75" s="12"/>
    </row>
    <row r="76" spans="6:7" ht="14.25">
      <c r="F76" s="31"/>
      <c r="G76" s="12"/>
    </row>
    <row r="77" spans="6:7" ht="14.25">
      <c r="F77" s="31"/>
      <c r="G77" s="12"/>
    </row>
    <row r="78" spans="6:7" ht="14.25">
      <c r="F78" s="31"/>
      <c r="G78" s="12"/>
    </row>
    <row r="79" spans="6:7" ht="14.25">
      <c r="F79" s="31"/>
      <c r="G79" s="12"/>
    </row>
    <row r="80" spans="6:7" ht="14.25">
      <c r="F80" s="31"/>
      <c r="G80" s="12"/>
    </row>
    <row r="81" spans="6:7" ht="14.25">
      <c r="F81" s="31"/>
      <c r="G81" s="12"/>
    </row>
    <row r="82" spans="6:7" ht="14.25">
      <c r="F82" s="31"/>
      <c r="G82" s="12"/>
    </row>
    <row r="83" spans="6:7" ht="14.25">
      <c r="F83" s="31"/>
      <c r="G83" s="12"/>
    </row>
    <row r="84" spans="6:7" ht="14.25">
      <c r="F84" s="31"/>
      <c r="G84" s="12"/>
    </row>
    <row r="85" spans="6:7" ht="14.25">
      <c r="F85" s="31"/>
      <c r="G85" s="12"/>
    </row>
    <row r="86" spans="6:7" ht="14.25">
      <c r="F86" s="31"/>
      <c r="G86" s="12"/>
    </row>
    <row r="87" spans="6:7" ht="14.25">
      <c r="F87" s="31"/>
      <c r="G87" s="12"/>
    </row>
    <row r="88" spans="6:7" ht="14.25">
      <c r="F88" s="31"/>
      <c r="G88" s="12"/>
    </row>
    <row r="89" spans="6:7" ht="14.25">
      <c r="F89" s="31"/>
      <c r="G89" s="12"/>
    </row>
    <row r="90" spans="6:7" ht="14.25">
      <c r="F90" s="31"/>
      <c r="G90" s="12"/>
    </row>
    <row r="91" spans="6:7" ht="14.25">
      <c r="F91" s="31"/>
      <c r="G91" s="12"/>
    </row>
    <row r="92" spans="6:7" ht="14.25">
      <c r="F92" s="31"/>
      <c r="G92" s="12"/>
    </row>
    <row r="93" spans="6:7" ht="14.25">
      <c r="F93" s="31"/>
      <c r="G93" s="12"/>
    </row>
    <row r="94" spans="6:7" ht="14.25">
      <c r="F94" s="31"/>
      <c r="G94" s="12"/>
    </row>
    <row r="95" spans="6:7" ht="14.25">
      <c r="F95" s="31"/>
      <c r="G95" s="12"/>
    </row>
    <row r="96" spans="6:7" ht="14.25">
      <c r="F96" s="31"/>
      <c r="G96" s="12"/>
    </row>
    <row r="97" spans="6:7" ht="14.25">
      <c r="F97" s="31"/>
      <c r="G97" s="12"/>
    </row>
    <row r="98" spans="6:7" ht="14.25">
      <c r="F98" s="31"/>
      <c r="G98" s="12"/>
    </row>
    <row r="99" spans="6:7" ht="14.25">
      <c r="F99" s="31"/>
      <c r="G99" s="12"/>
    </row>
    <row r="100" spans="6:7" ht="14.25">
      <c r="F100" s="31"/>
      <c r="G100" s="12"/>
    </row>
    <row r="101" spans="6:7" ht="14.25">
      <c r="F101" s="31"/>
      <c r="G101" s="12"/>
    </row>
    <row r="102" spans="6:7" ht="14.25">
      <c r="F102" s="31"/>
      <c r="G102" s="12"/>
    </row>
    <row r="103" spans="6:7" ht="14.25">
      <c r="F103" s="31"/>
      <c r="G103" s="12"/>
    </row>
    <row r="104" spans="6:7" ht="14.25">
      <c r="F104" s="31"/>
      <c r="G104" s="12"/>
    </row>
    <row r="105" spans="6:7" ht="14.25">
      <c r="F105" s="31"/>
      <c r="G105" s="12"/>
    </row>
    <row r="106" spans="6:7" ht="14.25">
      <c r="F106" s="31"/>
      <c r="G106" s="12"/>
    </row>
    <row r="107" spans="6:7" ht="14.25">
      <c r="F107" s="31"/>
      <c r="G107" s="12"/>
    </row>
    <row r="108" spans="6:7" ht="14.25">
      <c r="F108" s="31"/>
      <c r="G108" s="12"/>
    </row>
    <row r="109" spans="6:7" ht="14.25">
      <c r="F109" s="31"/>
      <c r="G109" s="12"/>
    </row>
    <row r="110" spans="6:7" ht="14.25">
      <c r="F110" s="31"/>
      <c r="G110" s="12"/>
    </row>
    <row r="111" spans="6:7" ht="14.25">
      <c r="F111" s="31"/>
      <c r="G111" s="12"/>
    </row>
    <row r="112" spans="6:7" ht="14.25">
      <c r="F112" s="31"/>
      <c r="G112" s="12"/>
    </row>
    <row r="113" spans="6:7" ht="14.25">
      <c r="F113" s="31"/>
      <c r="G113" s="12"/>
    </row>
    <row r="114" spans="6:7" ht="14.25">
      <c r="F114" s="31"/>
      <c r="G114" s="12"/>
    </row>
    <row r="115" spans="6:7" ht="14.25">
      <c r="F115" s="31"/>
      <c r="G115" s="12"/>
    </row>
    <row r="116" spans="6:7" ht="14.25">
      <c r="F116" s="31"/>
      <c r="G116" s="12"/>
    </row>
    <row r="117" spans="6:7" ht="14.25">
      <c r="F117" s="31"/>
      <c r="G117" s="12"/>
    </row>
    <row r="118" spans="6:7" ht="14.25">
      <c r="F118" s="31"/>
      <c r="G118" s="12"/>
    </row>
    <row r="119" spans="6:7" ht="14.25">
      <c r="F119" s="31"/>
      <c r="G119" s="12"/>
    </row>
    <row r="120" spans="6:7" ht="14.25">
      <c r="F120" s="31"/>
      <c r="G120" s="12"/>
    </row>
    <row r="121" spans="6:7" ht="14.25">
      <c r="F121" s="31"/>
      <c r="G121" s="12"/>
    </row>
    <row r="122" spans="6:7" ht="14.25">
      <c r="F122" s="31"/>
      <c r="G122" s="12"/>
    </row>
    <row r="123" spans="6:7" ht="14.25">
      <c r="F123" s="31"/>
      <c r="G123" s="12"/>
    </row>
    <row r="124" spans="6:7" ht="14.25">
      <c r="F124" s="31"/>
      <c r="G124" s="12"/>
    </row>
    <row r="125" spans="6:7" ht="14.25">
      <c r="F125" s="31"/>
      <c r="G125" s="12"/>
    </row>
    <row r="126" spans="6:7" ht="14.25">
      <c r="F126" s="31"/>
      <c r="G126" s="12"/>
    </row>
    <row r="127" spans="6:7" ht="14.25">
      <c r="F127" s="31"/>
      <c r="G127" s="12"/>
    </row>
    <row r="128" spans="6:7" ht="14.25">
      <c r="F128" s="31"/>
      <c r="G128" s="12"/>
    </row>
    <row r="129" spans="6:7" ht="14.25">
      <c r="F129" s="31"/>
      <c r="G129" s="12"/>
    </row>
    <row r="130" spans="6:7" ht="14.25">
      <c r="F130" s="31"/>
      <c r="G130" s="12"/>
    </row>
    <row r="131" spans="6:7" ht="14.25">
      <c r="F131" s="31"/>
      <c r="G131" s="12"/>
    </row>
    <row r="132" spans="6:7" ht="14.25">
      <c r="F132" s="31"/>
      <c r="G132" s="12"/>
    </row>
    <row r="133" spans="6:7" ht="14.25">
      <c r="F133" s="31"/>
      <c r="G133" s="12"/>
    </row>
    <row r="134" spans="6:7" ht="14.25">
      <c r="F134" s="31"/>
      <c r="G134" s="12"/>
    </row>
    <row r="135" spans="6:7" ht="14.25">
      <c r="F135" s="31"/>
      <c r="G135" s="12"/>
    </row>
    <row r="136" spans="6:7" ht="14.25">
      <c r="F136" s="31"/>
      <c r="G136" s="12"/>
    </row>
    <row r="137" spans="6:7" ht="14.25">
      <c r="F137" s="31"/>
      <c r="G137" s="12"/>
    </row>
    <row r="138" spans="6:7" ht="14.25">
      <c r="F138" s="31"/>
      <c r="G138" s="12"/>
    </row>
    <row r="139" spans="6:7" ht="14.25">
      <c r="F139" s="31"/>
      <c r="G139" s="12"/>
    </row>
    <row r="140" spans="6:7" ht="14.25">
      <c r="F140" s="31"/>
      <c r="G140" s="12"/>
    </row>
    <row r="141" spans="6:7" ht="14.25">
      <c r="F141" s="31"/>
      <c r="G141" s="12"/>
    </row>
    <row r="142" spans="6:7" ht="14.25">
      <c r="F142" s="31"/>
      <c r="G142" s="12"/>
    </row>
    <row r="143" spans="6:7" ht="14.25">
      <c r="F143" s="31"/>
      <c r="G143" s="12"/>
    </row>
    <row r="144" spans="6:7" ht="14.25">
      <c r="F144" s="31"/>
      <c r="G144" s="12"/>
    </row>
    <row r="145" spans="6:7" ht="14.25">
      <c r="F145" s="31"/>
      <c r="G145" s="12"/>
    </row>
    <row r="146" spans="6:7" ht="14.25">
      <c r="F146" s="31"/>
      <c r="G146" s="12"/>
    </row>
    <row r="147" spans="6:7" ht="14.25">
      <c r="F147" s="31"/>
      <c r="G147" s="12"/>
    </row>
    <row r="148" spans="6:7" ht="14.25">
      <c r="F148" s="31"/>
      <c r="G148" s="12"/>
    </row>
    <row r="149" spans="6:7" ht="14.25">
      <c r="F149" s="31"/>
      <c r="G149" s="12"/>
    </row>
    <row r="150" spans="6:7" ht="14.25">
      <c r="F150" s="31"/>
      <c r="G150" s="12"/>
    </row>
    <row r="151" spans="6:7" ht="14.25">
      <c r="F151" s="31"/>
      <c r="G151" s="12"/>
    </row>
    <row r="152" spans="6:7" ht="14.25">
      <c r="F152" s="31"/>
      <c r="G152" s="12"/>
    </row>
    <row r="153" spans="6:7" ht="14.25">
      <c r="F153" s="31"/>
      <c r="G153" s="12"/>
    </row>
    <row r="154" spans="6:7" ht="14.25">
      <c r="F154" s="31"/>
      <c r="G154" s="12"/>
    </row>
    <row r="155" spans="6:7" ht="14.25">
      <c r="F155" s="31"/>
      <c r="G155" s="12"/>
    </row>
    <row r="156" spans="6:7" ht="14.25">
      <c r="F156" s="31"/>
      <c r="G156" s="12"/>
    </row>
    <row r="157" spans="6:7" ht="14.25">
      <c r="F157" s="31"/>
      <c r="G157" s="12"/>
    </row>
    <row r="158" spans="6:7" ht="14.25">
      <c r="F158" s="31"/>
      <c r="G158" s="12"/>
    </row>
    <row r="159" spans="6:7" ht="14.25">
      <c r="F159" s="31"/>
      <c r="G159" s="12"/>
    </row>
    <row r="160" spans="6:7" ht="14.25">
      <c r="F160" s="31"/>
      <c r="G160" s="12"/>
    </row>
    <row r="161" spans="6:7" ht="14.25">
      <c r="F161" s="31"/>
      <c r="G161" s="12"/>
    </row>
    <row r="162" spans="6:7" ht="14.25">
      <c r="F162" s="31"/>
      <c r="G162" s="12"/>
    </row>
    <row r="163" spans="6:7" ht="14.25">
      <c r="F163" s="31"/>
      <c r="G163" s="12"/>
    </row>
    <row r="164" spans="6:7" ht="14.25">
      <c r="F164" s="31"/>
      <c r="G164" s="12"/>
    </row>
    <row r="165" spans="6:7" ht="14.25">
      <c r="F165" s="31"/>
      <c r="G165" s="12"/>
    </row>
    <row r="166" spans="6:7" ht="14.25">
      <c r="F166" s="31"/>
      <c r="G166" s="12"/>
    </row>
    <row r="167" spans="6:7" ht="14.25">
      <c r="F167" s="31"/>
      <c r="G167" s="12"/>
    </row>
    <row r="168" spans="6:7" ht="14.25">
      <c r="F168" s="31"/>
      <c r="G168" s="12"/>
    </row>
    <row r="169" spans="6:7" ht="14.25">
      <c r="F169" s="31"/>
      <c r="G169" s="12"/>
    </row>
    <row r="170" spans="6:7" ht="14.25">
      <c r="F170" s="31"/>
      <c r="G170" s="12"/>
    </row>
    <row r="171" spans="6:7" ht="14.25">
      <c r="F171" s="31"/>
      <c r="G171" s="12"/>
    </row>
    <row r="172" spans="6:7" ht="14.25">
      <c r="F172" s="31"/>
      <c r="G172" s="12"/>
    </row>
  </sheetData>
  <sheetProtection/>
  <mergeCells count="34">
    <mergeCell ref="A5:A10"/>
    <mergeCell ref="B12:D12"/>
    <mergeCell ref="B18:D18"/>
    <mergeCell ref="A17:D17"/>
    <mergeCell ref="A18:A23"/>
    <mergeCell ref="B22:D22"/>
    <mergeCell ref="B23:D23"/>
    <mergeCell ref="A11:A16"/>
    <mergeCell ref="B15:D15"/>
    <mergeCell ref="A30:A35"/>
    <mergeCell ref="B26:D26"/>
    <mergeCell ref="B27:D27"/>
    <mergeCell ref="B35:D35"/>
    <mergeCell ref="B13:D13"/>
    <mergeCell ref="A25:A29"/>
    <mergeCell ref="B28:D28"/>
    <mergeCell ref="H3:H4"/>
    <mergeCell ref="B3:E4"/>
    <mergeCell ref="B10:D10"/>
    <mergeCell ref="B11:D11"/>
    <mergeCell ref="B21:D21"/>
    <mergeCell ref="B25:D25"/>
    <mergeCell ref="B19:D19"/>
    <mergeCell ref="B16:D16"/>
    <mergeCell ref="I3:I4"/>
    <mergeCell ref="J3:J4"/>
    <mergeCell ref="B31:D31"/>
    <mergeCell ref="B20:D20"/>
    <mergeCell ref="B30:D30"/>
    <mergeCell ref="B34:D34"/>
    <mergeCell ref="B33:D33"/>
    <mergeCell ref="B32:D32"/>
    <mergeCell ref="B14:D14"/>
    <mergeCell ref="B29:D2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65" r:id="rId1"/>
  <headerFooter alignWithMargins="0">
    <oddFooter>&amp;C添付資料　&amp;P ページ</oddFoot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y-handa</cp:lastModifiedBy>
  <cp:lastPrinted>2020-05-23T08:02:39Z</cp:lastPrinted>
  <dcterms:created xsi:type="dcterms:W3CDTF">2004-08-12T05:55:17Z</dcterms:created>
  <dcterms:modified xsi:type="dcterms:W3CDTF">2020-06-17T12:20:48Z</dcterms:modified>
  <cp:category/>
  <cp:version/>
  <cp:contentType/>
  <cp:contentStatus/>
</cp:coreProperties>
</file>