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借換２年目以降・見直し計画用" sheetId="1" r:id="rId1"/>
  </sheets>
  <definedNames>
    <definedName name="_xlnm.Print_Area" localSheetId="0">'借換２年目以降・見直し計画用'!$A$1:$L$99</definedName>
    <definedName name="_xlnm.Print_Titles" localSheetId="0">'借換２年目以降・見直し計画用'!$1:$6</definedName>
    <definedName name="Z_6C6CBDD2_2C7D_4942_84F0_309B83D94BD5_.wvu.PrintTitles" localSheetId="0" hidden="1">'借換２年目以降・見直し計画用'!$5:$6</definedName>
  </definedNames>
  <calcPr fullCalcOnLoad="1"/>
</workbook>
</file>

<file path=xl/comments1.xml><?xml version="1.0" encoding="utf-8"?>
<comments xmlns="http://schemas.openxmlformats.org/spreadsheetml/2006/main">
  <authors>
    <author>chiku-191</author>
  </authors>
  <commentList>
    <comment ref="J85" authorId="0">
      <text>
        <r>
          <rPr>
            <b/>
            <sz val="9"/>
            <rFont val="ＭＳ Ｐゴシック"/>
            <family val="3"/>
          </rPr>
          <t>chiku-191: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<sst xmlns="http://schemas.openxmlformats.org/spreadsheetml/2006/main" count="277" uniqueCount="139">
  <si>
    <t>前年計画</t>
  </si>
  <si>
    <t>前年実績</t>
  </si>
  <si>
    <t>畜産部門収入</t>
  </si>
  <si>
    <t>畜産部門支出</t>
  </si>
  <si>
    <t>前々年実績</t>
  </si>
  <si>
    <t>販売単価</t>
  </si>
  <si>
    <t>販売単価</t>
  </si>
  <si>
    <t>対象者名:</t>
  </si>
  <si>
    <t>良好</t>
  </si>
  <si>
    <t>不良</t>
  </si>
  <si>
    <t>常時飼養頭数</t>
  </si>
  <si>
    <t>家計費</t>
  </si>
  <si>
    <t>改善意欲評価</t>
  </si>
  <si>
    <t>融資機関による借入者の
評価</t>
  </si>
  <si>
    <t>生産技術指標</t>
  </si>
  <si>
    <t>評価
結果</t>
  </si>
  <si>
    <t>評　価　項　目</t>
  </si>
  <si>
    <t>評価基準</t>
  </si>
  <si>
    <t>やや良好</t>
  </si>
  <si>
    <t>普通</t>
  </si>
  <si>
    <t>やや不良</t>
  </si>
  <si>
    <t>極めて不良</t>
  </si>
  <si>
    <t>集計点数</t>
  </si>
  <si>
    <t>計算方法</t>
  </si>
  <si>
    <t>最少得点＋最多得点×０．５以下</t>
  </si>
  <si>
    <t>最少得点＋最多得点×０．４以下</t>
  </si>
  <si>
    <t>最少得点＋最多得点×０．３以下</t>
  </si>
  <si>
    <t>最少得点＋最多得点×０．２以下</t>
  </si>
  <si>
    <t>最少得点＋最多得点×０．１以下</t>
  </si>
  <si>
    <t>右記以外</t>
  </si>
  <si>
    <t>総合
評価</t>
  </si>
  <si>
    <t>妥当</t>
  </si>
  <si>
    <t>注意必要</t>
  </si>
  <si>
    <t>評価の参考値</t>
  </si>
  <si>
    <t>評価の参考値</t>
  </si>
  <si>
    <t>期末総負債残高</t>
  </si>
  <si>
    <t>同じ程度</t>
  </si>
  <si>
    <t>増加</t>
  </si>
  <si>
    <t>評価データ（金額：千円）</t>
  </si>
  <si>
    <t>１頭当たり
畜産部門収入</t>
  </si>
  <si>
    <t>１頭当たり
畜産部門支出</t>
  </si>
  <si>
    <t>１頭当たり
畜産部門収入</t>
  </si>
  <si>
    <t>生産物販売量</t>
  </si>
  <si>
    <t>要検討</t>
  </si>
  <si>
    <t>　Ａ：計画は妥当
　Ｂ：計画達成には注意必要
　Ｃ：計画は要検討</t>
  </si>
  <si>
    <t>償還財源</t>
  </si>
  <si>
    <t>当年計画</t>
  </si>
  <si>
    <t>評価の参考値</t>
  </si>
  <si>
    <t>年間要償還額</t>
  </si>
  <si>
    <t>実際の償還額</t>
  </si>
  <si>
    <t>１頭当たり期末借入金残高
（別表による）</t>
  </si>
  <si>
    <t>次年計画</t>
  </si>
  <si>
    <t>A</t>
  </si>
  <si>
    <t>B</t>
  </si>
  <si>
    <t>C</t>
  </si>
  <si>
    <t>②</t>
  </si>
  <si>
    <t>③</t>
  </si>
  <si>
    <t>④</t>
  </si>
  <si>
    <t>⑦</t>
  </si>
  <si>
    <t>⑧</t>
  </si>
  <si>
    <t>⑨</t>
  </si>
  <si>
    <t>⑩</t>
  </si>
  <si>
    <t>⑪</t>
  </si>
  <si>
    <t>ａ</t>
  </si>
  <si>
    <t>ｂ</t>
  </si>
  <si>
    <t>ｃ</t>
  </si>
  <si>
    <t>⑫</t>
  </si>
  <si>
    <t>Ａ</t>
  </si>
  <si>
    <t>Ｂ</t>
  </si>
  <si>
    <t>Ｃ</t>
  </si>
  <si>
    <t>【別表】</t>
  </si>
  <si>
    <t>項目</t>
  </si>
  <si>
    <t>経産牛</t>
  </si>
  <si>
    <t>繁殖雌牛</t>
  </si>
  <si>
    <t>ほ育育成牛</t>
  </si>
  <si>
    <t>子取り用雌豚</t>
  </si>
  <si>
    <t>400%以上</t>
  </si>
  <si>
    <t>評価者：</t>
  </si>
  <si>
    <t>評価年月日：</t>
  </si>
  <si>
    <t>畜産特別資金　計画審査シート（借換２年目以降・見直し計画用）</t>
  </si>
  <si>
    <t>【総合評価基準】</t>
  </si>
  <si>
    <t>実　績　の　評　価</t>
  </si>
  <si>
    <t>当年（見直し）計画の評価</t>
  </si>
  <si>
    <t>１頭当たり
家畜購入費</t>
  </si>
  <si>
    <t>１頭当たり
飼料購入費</t>
  </si>
  <si>
    <t>家族１人当たり
家計費</t>
  </si>
  <si>
    <t>１頭当たり
期末総負債残高</t>
  </si>
  <si>
    <t>１頭当たり
畜産部門支出</t>
  </si>
  <si>
    <t>5％以上増加</t>
  </si>
  <si>
    <t>10％以上の
減少</t>
  </si>
  <si>
    <t>-10～5％
の範囲</t>
  </si>
  <si>
    <t>-5～5％
の範囲</t>
  </si>
  <si>
    <t>5％以上の
減少</t>
  </si>
  <si>
    <t>売上高負債比率</t>
  </si>
  <si>
    <t>100%未満</t>
  </si>
  <si>
    <t>約定償還額
以上減少</t>
  </si>
  <si>
    <t>80万円&gt;</t>
  </si>
  <si>
    <t>60万円&gt;</t>
  </si>
  <si>
    <t>60～120万円</t>
  </si>
  <si>
    <t>120万円&lt;</t>
  </si>
  <si>
    <t>20万円&gt;</t>
  </si>
  <si>
    <t>１頭あたり期末借入金残高</t>
  </si>
  <si>
    <t>評点区分</t>
  </si>
  <si>
    <t>１頭当たり
償還財源</t>
  </si>
  <si>
    <t>期末借入金残高</t>
  </si>
  <si>
    <t>40万円&gt;</t>
  </si>
  <si>
    <t>肉専用種肥育牛</t>
  </si>
  <si>
    <t>乳用種肥育牛</t>
  </si>
  <si>
    <t>5％以上減少</t>
  </si>
  <si>
    <t>10％以上の
増加</t>
  </si>
  <si>
    <t>40～80万円</t>
  </si>
  <si>
    <t>80万円&lt;</t>
  </si>
  <si>
    <t>40万円&lt;</t>
  </si>
  <si>
    <t>20～40万円</t>
  </si>
  <si>
    <t>交雑肥育牛</t>
  </si>
  <si>
    <t>35万円&gt;</t>
  </si>
  <si>
    <t>35～70万円</t>
  </si>
  <si>
    <t>70万円&lt;</t>
  </si>
  <si>
    <t>25万円&gt;</t>
  </si>
  <si>
    <t>25～50万円</t>
  </si>
  <si>
    <t>50万円&lt;</t>
  </si>
  <si>
    <t>①～⑫の評価結果を元にした評価基準による総合評価
（「総合評価基準」による）</t>
  </si>
  <si>
    <t>「借入者の取組状況評価表」による</t>
  </si>
  <si>
    <t>80～120万円</t>
  </si>
  <si>
    <t>①</t>
  </si>
  <si>
    <t>⑤</t>
  </si>
  <si>
    <t>⑥</t>
  </si>
  <si>
    <t>100～399%</t>
  </si>
  <si>
    <t>１頭当たり
家畜購入費</t>
  </si>
  <si>
    <t>１頭当たり
飼料購入費</t>
  </si>
  <si>
    <t>ａ</t>
  </si>
  <si>
    <t>ｂ</t>
  </si>
  <si>
    <t>ｃ</t>
  </si>
  <si>
    <t>⑬</t>
  </si>
  <si>
    <t>ａ</t>
  </si>
  <si>
    <t>ｂ</t>
  </si>
  <si>
    <t>ｃ</t>
  </si>
  <si>
    <t>-5～10％
の範囲</t>
  </si>
  <si>
    <t>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</si>
</sst>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lightGray">
        <bgColor indexed="8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 diagonalUp="1">
      <left>
        <color indexed="63"/>
      </left>
      <right style="thick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/>
    </xf>
    <xf numFmtId="176" fontId="7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right" shrinkToFit="1"/>
    </xf>
    <xf numFmtId="176" fontId="7" fillId="0" borderId="0" xfId="0" applyNumberFormat="1" applyFont="1" applyBorder="1" applyAlignment="1">
      <alignment horizontal="left" shrinkToFit="1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/>
    </xf>
    <xf numFmtId="176" fontId="10" fillId="0" borderId="5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/>
    </xf>
    <xf numFmtId="176" fontId="6" fillId="0" borderId="11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 textRotation="255"/>
    </xf>
    <xf numFmtId="176" fontId="6" fillId="0" borderId="14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4" xfId="0" applyNumberFormat="1" applyFont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center" vertical="center" shrinkToFit="1"/>
    </xf>
    <xf numFmtId="176" fontId="6" fillId="0" borderId="18" xfId="0" applyNumberFormat="1" applyFont="1" applyBorder="1" applyAlignment="1">
      <alignment horizontal="center" vertical="center" textRotation="255"/>
    </xf>
    <xf numFmtId="176" fontId="6" fillId="0" borderId="9" xfId="0" applyNumberFormat="1" applyFont="1" applyBorder="1" applyAlignment="1">
      <alignment horizontal="center" vertical="center"/>
    </xf>
    <xf numFmtId="176" fontId="6" fillId="0" borderId="4" xfId="17" applyNumberFormat="1" applyFont="1" applyBorder="1" applyAlignment="1">
      <alignment horizontal="center" vertical="center" shrinkToFit="1"/>
    </xf>
    <xf numFmtId="176" fontId="6" fillId="0" borderId="19" xfId="17" applyNumberFormat="1" applyFont="1" applyBorder="1" applyAlignment="1">
      <alignment horizontal="center" vertical="center" shrinkToFit="1"/>
    </xf>
    <xf numFmtId="176" fontId="6" fillId="0" borderId="20" xfId="17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left" vertical="center" wrapText="1"/>
    </xf>
    <xf numFmtId="176" fontId="6" fillId="0" borderId="8" xfId="0" applyNumberFormat="1" applyFont="1" applyFill="1" applyBorder="1" applyAlignment="1">
      <alignment horizontal="left" vertical="center" wrapText="1"/>
    </xf>
    <xf numFmtId="176" fontId="6" fillId="0" borderId="14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left" vertical="center" wrapText="1"/>
    </xf>
    <xf numFmtId="176" fontId="6" fillId="0" borderId="12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left" vertical="center" wrapText="1"/>
    </xf>
    <xf numFmtId="176" fontId="6" fillId="0" borderId="8" xfId="0" applyNumberFormat="1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left" vertical="center" wrapText="1"/>
    </xf>
    <xf numFmtId="176" fontId="6" fillId="0" borderId="12" xfId="0" applyNumberFormat="1" applyFont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left" vertical="center" shrinkToFit="1"/>
    </xf>
    <xf numFmtId="176" fontId="6" fillId="0" borderId="14" xfId="0" applyNumberFormat="1" applyFont="1" applyBorder="1" applyAlignment="1">
      <alignment horizontal="center" vertical="center" textRotation="255"/>
    </xf>
    <xf numFmtId="176" fontId="6" fillId="0" borderId="13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left" vertical="center"/>
    </xf>
    <xf numFmtId="176" fontId="6" fillId="0" borderId="8" xfId="0" applyNumberFormat="1" applyFont="1" applyBorder="1" applyAlignment="1">
      <alignment horizontal="lef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left" vertical="center"/>
    </xf>
    <xf numFmtId="176" fontId="6" fillId="0" borderId="12" xfId="0" applyNumberFormat="1" applyFont="1" applyBorder="1" applyAlignment="1">
      <alignment horizontal="left" vertical="center"/>
    </xf>
    <xf numFmtId="176" fontId="6" fillId="0" borderId="22" xfId="0" applyNumberFormat="1" applyFont="1" applyBorder="1" applyAlignment="1">
      <alignment horizontal="center" vertical="center" wrapText="1"/>
    </xf>
    <xf numFmtId="176" fontId="6" fillId="0" borderId="23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176" fontId="6" fillId="0" borderId="18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left" vertical="center" wrapText="1"/>
    </xf>
    <xf numFmtId="176" fontId="6" fillId="0" borderId="14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left" vertical="center"/>
    </xf>
    <xf numFmtId="176" fontId="6" fillId="0" borderId="24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176" fontId="6" fillId="0" borderId="25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left" vertical="center" wrapText="1"/>
    </xf>
    <xf numFmtId="176" fontId="6" fillId="0" borderId="15" xfId="0" applyNumberFormat="1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left" vertical="center" wrapText="1"/>
    </xf>
    <xf numFmtId="176" fontId="6" fillId="0" borderId="0" xfId="0" applyNumberFormat="1" applyFont="1" applyAlignment="1">
      <alignment/>
    </xf>
    <xf numFmtId="176" fontId="6" fillId="0" borderId="13" xfId="0" applyNumberFormat="1" applyFont="1" applyBorder="1" applyAlignment="1">
      <alignment horizontal="left" vertical="center"/>
    </xf>
    <xf numFmtId="176" fontId="6" fillId="0" borderId="26" xfId="0" applyNumberFormat="1" applyFont="1" applyBorder="1" applyAlignment="1">
      <alignment horizontal="left" vertical="center"/>
    </xf>
    <xf numFmtId="176" fontId="6" fillId="0" borderId="27" xfId="0" applyNumberFormat="1" applyFont="1" applyBorder="1" applyAlignment="1">
      <alignment horizontal="left" vertical="center"/>
    </xf>
    <xf numFmtId="176" fontId="6" fillId="0" borderId="6" xfId="0" applyNumberFormat="1" applyFont="1" applyBorder="1" applyAlignment="1">
      <alignment vertical="center" wrapText="1"/>
    </xf>
    <xf numFmtId="176" fontId="6" fillId="0" borderId="7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 shrinkToFit="1"/>
    </xf>
    <xf numFmtId="176" fontId="6" fillId="0" borderId="30" xfId="0" applyNumberFormat="1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31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textRotation="255" wrapText="1"/>
    </xf>
    <xf numFmtId="176" fontId="6" fillId="0" borderId="12" xfId="0" applyNumberFormat="1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center" textRotation="255" wrapText="1"/>
    </xf>
    <xf numFmtId="176" fontId="6" fillId="0" borderId="13" xfId="0" applyNumberFormat="1" applyFont="1" applyBorder="1" applyAlignment="1">
      <alignment horizontal="center" vertical="center" textRotation="255" wrapText="1"/>
    </xf>
    <xf numFmtId="176" fontId="6" fillId="0" borderId="7" xfId="0" applyNumberFormat="1" applyFont="1" applyBorder="1" applyAlignment="1">
      <alignment horizontal="center" vertical="center" textRotation="255"/>
    </xf>
    <xf numFmtId="176" fontId="6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 textRotation="255" wrapText="1"/>
    </xf>
    <xf numFmtId="176" fontId="6" fillId="0" borderId="7" xfId="0" applyNumberFormat="1" applyFont="1" applyBorder="1" applyAlignment="1">
      <alignment horizontal="left" vertical="center" wrapText="1"/>
    </xf>
    <xf numFmtId="176" fontId="6" fillId="0" borderId="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33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vertical="center" textRotation="255"/>
    </xf>
    <xf numFmtId="176" fontId="6" fillId="0" borderId="34" xfId="0" applyNumberFormat="1" applyFont="1" applyBorder="1" applyAlignment="1">
      <alignment horizontal="center" vertical="center" shrinkToFit="1"/>
    </xf>
    <xf numFmtId="176" fontId="6" fillId="0" borderId="15" xfId="0" applyNumberFormat="1" applyFont="1" applyFill="1" applyBorder="1" applyAlignment="1">
      <alignment horizontal="left" vertical="center" wrapText="1"/>
    </xf>
    <xf numFmtId="176" fontId="6" fillId="0" borderId="28" xfId="0" applyNumberFormat="1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vertical="center" wrapText="1"/>
    </xf>
    <xf numFmtId="176" fontId="6" fillId="0" borderId="3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176" fontId="6" fillId="0" borderId="38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left" vertical="center"/>
    </xf>
    <xf numFmtId="176" fontId="6" fillId="0" borderId="3" xfId="0" applyNumberFormat="1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left" vertical="center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38" xfId="0" applyNumberFormat="1" applyFont="1" applyBorder="1" applyAlignment="1">
      <alignment horizontal="center" vertical="center" wrapText="1"/>
    </xf>
    <xf numFmtId="176" fontId="6" fillId="0" borderId="39" xfId="0" applyNumberFormat="1" applyFont="1" applyBorder="1" applyAlignment="1">
      <alignment horizontal="center" vertical="center" wrapText="1"/>
    </xf>
    <xf numFmtId="176" fontId="6" fillId="0" borderId="40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left" vertical="center" wrapText="1"/>
    </xf>
    <xf numFmtId="176" fontId="6" fillId="0" borderId="3" xfId="0" applyNumberFormat="1" applyFont="1" applyBorder="1" applyAlignment="1">
      <alignment horizontal="left" vertical="center" wrapText="1"/>
    </xf>
    <xf numFmtId="176" fontId="6" fillId="0" borderId="41" xfId="0" applyNumberFormat="1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left" vertical="center" wrapText="1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/>
    </xf>
    <xf numFmtId="176" fontId="7" fillId="0" borderId="9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left" vertical="center" wrapText="1"/>
    </xf>
    <xf numFmtId="176" fontId="6" fillId="0" borderId="14" xfId="0" applyNumberFormat="1" applyFont="1" applyBorder="1" applyAlignment="1" quotePrefix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 quotePrefix="1">
      <alignment horizontal="center" vertical="center" wrapText="1"/>
    </xf>
    <xf numFmtId="176" fontId="7" fillId="2" borderId="42" xfId="0" applyNumberFormat="1" applyFont="1" applyFill="1" applyBorder="1" applyAlignment="1">
      <alignment horizontal="center" vertical="center"/>
    </xf>
    <xf numFmtId="176" fontId="7" fillId="2" borderId="4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shrinkToFit="1"/>
    </xf>
    <xf numFmtId="0" fontId="6" fillId="0" borderId="4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showGridLines="0" showZeros="0" tabSelected="1" workbookViewId="0" topLeftCell="A68">
      <selection activeCell="F78" sqref="F78"/>
    </sheetView>
  </sheetViews>
  <sheetFormatPr defaultColWidth="9.00390625" defaultRowHeight="13.5"/>
  <cols>
    <col min="1" max="1" width="5.125" style="93" customWidth="1"/>
    <col min="2" max="2" width="3.625" style="93" customWidth="1"/>
    <col min="3" max="4" width="4.625" style="93" customWidth="1"/>
    <col min="5" max="5" width="20.625" style="93" customWidth="1"/>
    <col min="6" max="11" width="12.625" style="93" customWidth="1"/>
    <col min="12" max="12" width="6.625" style="93" customWidth="1"/>
    <col min="13" max="13" width="9.00390625" style="8" customWidth="1"/>
    <col min="14" max="18" width="0" style="23" hidden="1" customWidth="1"/>
    <col min="19" max="16384" width="9.00390625" style="8" customWidth="1"/>
  </cols>
  <sheetData>
    <row r="1" spans="1:18" ht="24" customHeight="1">
      <c r="A1" s="7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9"/>
      <c r="O1" s="9"/>
      <c r="P1" s="9"/>
      <c r="Q1" s="9"/>
      <c r="R1" s="9"/>
    </row>
    <row r="2" spans="1:12" s="9" customFormat="1" ht="4.5" customHeight="1">
      <c r="A2" s="10"/>
      <c r="B2" s="10"/>
      <c r="C2" s="11"/>
      <c r="D2" s="11"/>
      <c r="E2" s="11"/>
      <c r="F2" s="11"/>
      <c r="G2" s="11"/>
      <c r="H2" s="11"/>
      <c r="I2" s="11"/>
      <c r="J2" s="12"/>
      <c r="K2" s="12"/>
      <c r="L2" s="12"/>
    </row>
    <row r="3" spans="1:12" s="9" customFormat="1" ht="19.5" customHeight="1">
      <c r="A3" s="10"/>
      <c r="B3" s="13" t="s">
        <v>7</v>
      </c>
      <c r="C3" s="13"/>
      <c r="D3" s="13"/>
      <c r="E3" s="14"/>
      <c r="F3" s="15" t="s">
        <v>77</v>
      </c>
      <c r="G3" s="16"/>
      <c r="H3" s="16"/>
      <c r="I3" s="12"/>
      <c r="J3" s="15" t="s">
        <v>78</v>
      </c>
      <c r="K3" s="17"/>
      <c r="L3" s="12"/>
    </row>
    <row r="4" spans="1:13" s="23" customFormat="1" ht="4.5" customHeight="1">
      <c r="A4" s="18"/>
      <c r="B4" s="18"/>
      <c r="C4" s="19"/>
      <c r="D4" s="19"/>
      <c r="E4" s="19"/>
      <c r="F4" s="20"/>
      <c r="G4" s="20"/>
      <c r="H4" s="20"/>
      <c r="I4" s="19"/>
      <c r="J4" s="20"/>
      <c r="K4" s="20"/>
      <c r="L4" s="21"/>
      <c r="M4" s="22"/>
    </row>
    <row r="5" spans="1:18" ht="22.5" customHeight="1">
      <c r="A5" s="24" t="s">
        <v>16</v>
      </c>
      <c r="B5" s="25"/>
      <c r="C5" s="25"/>
      <c r="D5" s="25"/>
      <c r="E5" s="26"/>
      <c r="F5" s="27" t="s">
        <v>38</v>
      </c>
      <c r="G5" s="27"/>
      <c r="H5" s="27"/>
      <c r="I5" s="28" t="s">
        <v>17</v>
      </c>
      <c r="J5" s="29"/>
      <c r="K5" s="30"/>
      <c r="L5" s="31" t="s">
        <v>15</v>
      </c>
      <c r="M5" s="32"/>
      <c r="N5" s="9"/>
      <c r="O5" s="9"/>
      <c r="P5" s="9"/>
      <c r="Q5" s="9"/>
      <c r="R5" s="9"/>
    </row>
    <row r="6" spans="1:18" ht="14.25" customHeight="1" thickBot="1">
      <c r="A6" s="33"/>
      <c r="B6" s="34"/>
      <c r="C6" s="34"/>
      <c r="D6" s="34"/>
      <c r="E6" s="35"/>
      <c r="F6" s="27"/>
      <c r="G6" s="27"/>
      <c r="H6" s="27"/>
      <c r="I6" s="36" t="s">
        <v>52</v>
      </c>
      <c r="J6" s="36" t="s">
        <v>53</v>
      </c>
      <c r="K6" s="36" t="s">
        <v>54</v>
      </c>
      <c r="L6" s="35"/>
      <c r="M6" s="32"/>
      <c r="N6" s="9"/>
      <c r="O6" s="9"/>
      <c r="P6" s="9"/>
      <c r="Q6" s="9"/>
      <c r="R6" s="9"/>
    </row>
    <row r="7" spans="1:18" ht="18" customHeight="1" hidden="1" thickBot="1">
      <c r="A7" s="36"/>
      <c r="B7" s="36"/>
      <c r="C7" s="36"/>
      <c r="D7" s="36"/>
      <c r="E7" s="36"/>
      <c r="F7" s="37"/>
      <c r="G7" s="38"/>
      <c r="H7" s="38"/>
      <c r="I7" s="36"/>
      <c r="J7" s="36"/>
      <c r="K7" s="36"/>
      <c r="L7" s="39"/>
      <c r="M7" s="32"/>
      <c r="N7" s="9"/>
      <c r="O7" s="9"/>
      <c r="P7" s="9"/>
      <c r="Q7" s="9"/>
      <c r="R7" s="9"/>
    </row>
    <row r="8" spans="1:18" ht="19.5" customHeight="1" thickTop="1">
      <c r="A8" s="40" t="s">
        <v>81</v>
      </c>
      <c r="B8" s="41" t="s">
        <v>124</v>
      </c>
      <c r="C8" s="42" t="s">
        <v>2</v>
      </c>
      <c r="D8" s="43"/>
      <c r="E8" s="44"/>
      <c r="F8" s="45" t="s">
        <v>4</v>
      </c>
      <c r="G8" s="46" t="s">
        <v>0</v>
      </c>
      <c r="H8" s="47" t="s">
        <v>1</v>
      </c>
      <c r="I8" s="126" t="s">
        <v>88</v>
      </c>
      <c r="J8" s="172" t="s">
        <v>90</v>
      </c>
      <c r="K8" s="173" t="s">
        <v>89</v>
      </c>
      <c r="L8" s="174"/>
      <c r="M8" s="32"/>
      <c r="N8" s="23">
        <v>1</v>
      </c>
      <c r="O8" s="23">
        <f>+IF(M13="A",N8*3,IF(M13="B",N8*2,IF(M13="C",N8*1,"")))</f>
      </c>
      <c r="P8" s="23">
        <f>+N8*3</f>
        <v>3</v>
      </c>
      <c r="Q8" s="23">
        <f>+N8*2</f>
        <v>2</v>
      </c>
      <c r="R8" s="23">
        <f>+N8*1</f>
        <v>1</v>
      </c>
    </row>
    <row r="9" spans="1:13" ht="22.5" customHeight="1" thickBot="1">
      <c r="A9" s="48"/>
      <c r="B9" s="49"/>
      <c r="C9" s="42"/>
      <c r="D9" s="43"/>
      <c r="E9" s="44"/>
      <c r="F9" s="50"/>
      <c r="G9" s="51"/>
      <c r="H9" s="52"/>
      <c r="I9" s="53"/>
      <c r="J9" s="54"/>
      <c r="K9" s="55"/>
      <c r="L9" s="56"/>
      <c r="M9" s="32"/>
    </row>
    <row r="10" spans="1:13" ht="18" customHeight="1" thickTop="1">
      <c r="A10" s="48"/>
      <c r="B10" s="49"/>
      <c r="C10" s="48"/>
      <c r="D10" s="57" t="s">
        <v>39</v>
      </c>
      <c r="E10" s="58"/>
      <c r="F10" s="45" t="s">
        <v>4</v>
      </c>
      <c r="G10" s="59" t="s">
        <v>0</v>
      </c>
      <c r="H10" s="59" t="s">
        <v>1</v>
      </c>
      <c r="I10" s="60" t="s">
        <v>33</v>
      </c>
      <c r="J10" s="61"/>
      <c r="K10" s="61"/>
      <c r="L10" s="62"/>
      <c r="M10" s="32"/>
    </row>
    <row r="11" spans="1:13" ht="22.5" customHeight="1">
      <c r="A11" s="48"/>
      <c r="B11" s="49"/>
      <c r="C11" s="48"/>
      <c r="D11" s="63"/>
      <c r="E11" s="64"/>
      <c r="F11" s="65"/>
      <c r="G11" s="37"/>
      <c r="H11" s="37"/>
      <c r="I11" s="60"/>
      <c r="J11" s="61"/>
      <c r="K11" s="61"/>
      <c r="L11" s="62"/>
      <c r="M11" s="32"/>
    </row>
    <row r="12" spans="1:13" ht="18" customHeight="1">
      <c r="A12" s="48"/>
      <c r="B12" s="49"/>
      <c r="C12" s="48"/>
      <c r="D12" s="66" t="s">
        <v>10</v>
      </c>
      <c r="E12" s="67"/>
      <c r="F12" s="45" t="s">
        <v>4</v>
      </c>
      <c r="G12" s="37" t="s">
        <v>0</v>
      </c>
      <c r="H12" s="37" t="s">
        <v>1</v>
      </c>
      <c r="I12" s="60"/>
      <c r="J12" s="61"/>
      <c r="K12" s="61"/>
      <c r="L12" s="62"/>
      <c r="M12" s="32"/>
    </row>
    <row r="13" spans="1:13" ht="22.5" customHeight="1">
      <c r="A13" s="48"/>
      <c r="B13" s="49"/>
      <c r="C13" s="48"/>
      <c r="D13" s="68"/>
      <c r="E13" s="69"/>
      <c r="F13" s="37"/>
      <c r="G13" s="37"/>
      <c r="H13" s="37"/>
      <c r="I13" s="60"/>
      <c r="J13" s="61"/>
      <c r="K13" s="61"/>
      <c r="L13" s="62"/>
      <c r="M13" s="32"/>
    </row>
    <row r="14" spans="1:13" ht="18" customHeight="1">
      <c r="A14" s="48"/>
      <c r="B14" s="49"/>
      <c r="C14" s="48"/>
      <c r="D14" s="66" t="s">
        <v>14</v>
      </c>
      <c r="E14" s="67"/>
      <c r="F14" s="45" t="s">
        <v>4</v>
      </c>
      <c r="G14" s="37" t="s">
        <v>0</v>
      </c>
      <c r="H14" s="37" t="s">
        <v>1</v>
      </c>
      <c r="I14" s="60"/>
      <c r="J14" s="61"/>
      <c r="K14" s="61"/>
      <c r="L14" s="62"/>
      <c r="M14" s="32"/>
    </row>
    <row r="15" spans="1:13" ht="22.5" customHeight="1">
      <c r="A15" s="48"/>
      <c r="B15" s="49"/>
      <c r="C15" s="48"/>
      <c r="D15" s="68"/>
      <c r="E15" s="69"/>
      <c r="F15" s="70"/>
      <c r="G15" s="37"/>
      <c r="H15" s="37"/>
      <c r="I15" s="60"/>
      <c r="J15" s="61"/>
      <c r="K15" s="61"/>
      <c r="L15" s="62"/>
      <c r="M15" s="32"/>
    </row>
    <row r="16" spans="1:13" ht="18" customHeight="1">
      <c r="A16" s="48"/>
      <c r="B16" s="49"/>
      <c r="C16" s="48"/>
      <c r="D16" s="66" t="s">
        <v>6</v>
      </c>
      <c r="E16" s="67"/>
      <c r="F16" s="45" t="s">
        <v>4</v>
      </c>
      <c r="G16" s="37" t="s">
        <v>0</v>
      </c>
      <c r="H16" s="37" t="s">
        <v>1</v>
      </c>
      <c r="I16" s="60"/>
      <c r="J16" s="61"/>
      <c r="K16" s="61"/>
      <c r="L16" s="62"/>
      <c r="M16" s="32"/>
    </row>
    <row r="17" spans="1:13" ht="22.5" customHeight="1">
      <c r="A17" s="48"/>
      <c r="B17" s="49"/>
      <c r="C17" s="48"/>
      <c r="D17" s="68"/>
      <c r="E17" s="69"/>
      <c r="F17" s="37"/>
      <c r="G17" s="37"/>
      <c r="H17" s="37"/>
      <c r="I17" s="60"/>
      <c r="J17" s="61"/>
      <c r="K17" s="61"/>
      <c r="L17" s="62"/>
      <c r="M17" s="32"/>
    </row>
    <row r="18" spans="1:13" ht="18" customHeight="1">
      <c r="A18" s="48"/>
      <c r="B18" s="49"/>
      <c r="C18" s="48"/>
      <c r="D18" s="66" t="s">
        <v>42</v>
      </c>
      <c r="E18" s="67"/>
      <c r="F18" s="45" t="s">
        <v>4</v>
      </c>
      <c r="G18" s="37" t="s">
        <v>0</v>
      </c>
      <c r="H18" s="37" t="s">
        <v>1</v>
      </c>
      <c r="I18" s="60"/>
      <c r="J18" s="61"/>
      <c r="K18" s="61"/>
      <c r="L18" s="62"/>
      <c r="M18" s="32"/>
    </row>
    <row r="19" spans="1:13" ht="22.5" customHeight="1" thickBot="1">
      <c r="A19" s="48"/>
      <c r="B19" s="49"/>
      <c r="C19" s="71"/>
      <c r="D19" s="68"/>
      <c r="E19" s="69"/>
      <c r="F19" s="37"/>
      <c r="G19" s="38"/>
      <c r="H19" s="38"/>
      <c r="I19" s="60"/>
      <c r="J19" s="61"/>
      <c r="K19" s="61"/>
      <c r="L19" s="62"/>
      <c r="M19" s="32"/>
    </row>
    <row r="20" spans="1:18" ht="19.5" customHeight="1" thickTop="1">
      <c r="A20" s="48"/>
      <c r="B20" s="72" t="s">
        <v>55</v>
      </c>
      <c r="C20" s="73" t="s">
        <v>3</v>
      </c>
      <c r="D20" s="74"/>
      <c r="E20" s="75"/>
      <c r="F20" s="45" t="s">
        <v>4</v>
      </c>
      <c r="G20" s="46" t="s">
        <v>0</v>
      </c>
      <c r="H20" s="47" t="s">
        <v>1</v>
      </c>
      <c r="I20" s="79" t="s">
        <v>108</v>
      </c>
      <c r="J20" s="175" t="s">
        <v>137</v>
      </c>
      <c r="K20" s="80" t="s">
        <v>109</v>
      </c>
      <c r="L20" s="174"/>
      <c r="M20" s="32"/>
      <c r="N20" s="23">
        <v>1</v>
      </c>
      <c r="O20" s="23">
        <f>+IF(M27="A",N20*3,IF(M27="B",N20*2,IF(M27="C",N20*1,"")))</f>
      </c>
      <c r="P20" s="23">
        <f>+N20*3</f>
        <v>3</v>
      </c>
      <c r="Q20" s="23">
        <f>+N20*2</f>
        <v>2</v>
      </c>
      <c r="R20" s="23">
        <f>+N20*1</f>
        <v>1</v>
      </c>
    </row>
    <row r="21" spans="1:13" ht="22.5" customHeight="1" thickBot="1">
      <c r="A21" s="48"/>
      <c r="B21" s="76"/>
      <c r="C21" s="42"/>
      <c r="D21" s="77"/>
      <c r="E21" s="78"/>
      <c r="F21" s="50"/>
      <c r="G21" s="51"/>
      <c r="H21" s="52"/>
      <c r="I21" s="79"/>
      <c r="J21" s="54"/>
      <c r="K21" s="80"/>
      <c r="L21" s="56"/>
      <c r="M21" s="32"/>
    </row>
    <row r="22" spans="1:13" ht="18" customHeight="1" thickTop="1">
      <c r="A22" s="48"/>
      <c r="B22" s="76"/>
      <c r="C22" s="48"/>
      <c r="D22" s="57" t="s">
        <v>40</v>
      </c>
      <c r="E22" s="58"/>
      <c r="F22" s="37" t="s">
        <v>4</v>
      </c>
      <c r="G22" s="59" t="s">
        <v>0</v>
      </c>
      <c r="H22" s="59" t="s">
        <v>1</v>
      </c>
      <c r="I22" s="60" t="s">
        <v>33</v>
      </c>
      <c r="J22" s="61"/>
      <c r="K22" s="61"/>
      <c r="L22" s="62"/>
      <c r="M22" s="32"/>
    </row>
    <row r="23" spans="1:13" ht="22.5" customHeight="1">
      <c r="A23" s="48"/>
      <c r="B23" s="76"/>
      <c r="C23" s="48"/>
      <c r="D23" s="81"/>
      <c r="E23" s="64"/>
      <c r="F23" s="65"/>
      <c r="G23" s="37"/>
      <c r="H23" s="37"/>
      <c r="I23" s="60"/>
      <c r="J23" s="61"/>
      <c r="K23" s="61"/>
      <c r="L23" s="62"/>
      <c r="M23" s="32"/>
    </row>
    <row r="24" spans="1:13" ht="18" customHeight="1">
      <c r="A24" s="48"/>
      <c r="B24" s="76"/>
      <c r="C24" s="48"/>
      <c r="D24" s="82"/>
      <c r="E24" s="83" t="s">
        <v>83</v>
      </c>
      <c r="F24" s="37" t="s">
        <v>4</v>
      </c>
      <c r="G24" s="37" t="s">
        <v>0</v>
      </c>
      <c r="H24" s="37" t="s">
        <v>1</v>
      </c>
      <c r="I24" s="60"/>
      <c r="J24" s="61"/>
      <c r="K24" s="61"/>
      <c r="L24" s="62"/>
      <c r="M24" s="32"/>
    </row>
    <row r="25" spans="1:13" ht="22.5" customHeight="1">
      <c r="A25" s="48"/>
      <c r="B25" s="76"/>
      <c r="C25" s="48"/>
      <c r="D25" s="82"/>
      <c r="E25" s="83"/>
      <c r="F25" s="65"/>
      <c r="G25" s="37"/>
      <c r="H25" s="37"/>
      <c r="I25" s="60"/>
      <c r="J25" s="61"/>
      <c r="K25" s="61"/>
      <c r="L25" s="62"/>
      <c r="M25" s="32"/>
    </row>
    <row r="26" spans="1:13" ht="18" customHeight="1">
      <c r="A26" s="48"/>
      <c r="B26" s="76"/>
      <c r="C26" s="48"/>
      <c r="D26" s="82"/>
      <c r="E26" s="83" t="s">
        <v>84</v>
      </c>
      <c r="F26" s="37" t="s">
        <v>4</v>
      </c>
      <c r="G26" s="37" t="s">
        <v>0</v>
      </c>
      <c r="H26" s="37" t="s">
        <v>1</v>
      </c>
      <c r="I26" s="60"/>
      <c r="J26" s="61"/>
      <c r="K26" s="61"/>
      <c r="L26" s="62"/>
      <c r="M26" s="32"/>
    </row>
    <row r="27" spans="1:13" ht="22.5" customHeight="1" thickBot="1">
      <c r="A27" s="48"/>
      <c r="B27" s="41"/>
      <c r="C27" s="71"/>
      <c r="D27" s="84"/>
      <c r="E27" s="83"/>
      <c r="F27" s="65"/>
      <c r="G27" s="38"/>
      <c r="H27" s="38"/>
      <c r="I27" s="60"/>
      <c r="J27" s="61"/>
      <c r="K27" s="61"/>
      <c r="L27" s="62"/>
      <c r="M27" s="32"/>
    </row>
    <row r="28" spans="1:18" ht="19.5" customHeight="1" thickTop="1">
      <c r="A28" s="48"/>
      <c r="B28" s="49" t="s">
        <v>56</v>
      </c>
      <c r="C28" s="73" t="s">
        <v>11</v>
      </c>
      <c r="D28" s="74"/>
      <c r="E28" s="75"/>
      <c r="F28" s="45" t="s">
        <v>4</v>
      </c>
      <c r="G28" s="46" t="s">
        <v>0</v>
      </c>
      <c r="H28" s="47" t="s">
        <v>1</v>
      </c>
      <c r="I28" s="79" t="s">
        <v>108</v>
      </c>
      <c r="J28" s="175" t="s">
        <v>137</v>
      </c>
      <c r="K28" s="80" t="s">
        <v>109</v>
      </c>
      <c r="L28" s="174"/>
      <c r="M28" s="32"/>
      <c r="N28" s="23">
        <v>1</v>
      </c>
      <c r="O28" s="23">
        <f>+IF(M28="A",N28*3,IF(M28="B",N28*2,IF(M28="C",N28*1,"")))</f>
      </c>
      <c r="P28" s="23">
        <f>+N28*3</f>
        <v>3</v>
      </c>
      <c r="Q28" s="23">
        <f>+N28*2</f>
        <v>2</v>
      </c>
      <c r="R28" s="23">
        <f>+N28*1</f>
        <v>1</v>
      </c>
    </row>
    <row r="29" spans="1:13" ht="22.5" customHeight="1" thickBot="1">
      <c r="A29" s="48"/>
      <c r="B29" s="49"/>
      <c r="C29" s="42"/>
      <c r="D29" s="43"/>
      <c r="E29" s="44"/>
      <c r="F29" s="50"/>
      <c r="G29" s="51"/>
      <c r="H29" s="52"/>
      <c r="I29" s="79"/>
      <c r="J29" s="54"/>
      <c r="K29" s="80"/>
      <c r="L29" s="56"/>
      <c r="M29" s="32"/>
    </row>
    <row r="30" spans="1:13" ht="18" customHeight="1" thickTop="1">
      <c r="A30" s="48"/>
      <c r="B30" s="49"/>
      <c r="C30" s="41"/>
      <c r="D30" s="66" t="s">
        <v>85</v>
      </c>
      <c r="E30" s="75"/>
      <c r="F30" s="37" t="s">
        <v>4</v>
      </c>
      <c r="G30" s="59" t="s">
        <v>0</v>
      </c>
      <c r="H30" s="59" t="s">
        <v>1</v>
      </c>
      <c r="I30" s="24" t="s">
        <v>34</v>
      </c>
      <c r="J30" s="25"/>
      <c r="K30" s="25"/>
      <c r="L30" s="62"/>
      <c r="M30" s="32"/>
    </row>
    <row r="31" spans="1:13" ht="22.5" customHeight="1" thickBot="1">
      <c r="A31" s="48"/>
      <c r="B31" s="49"/>
      <c r="C31" s="49"/>
      <c r="D31" s="85"/>
      <c r="E31" s="78"/>
      <c r="F31" s="37"/>
      <c r="G31" s="38"/>
      <c r="H31" s="38"/>
      <c r="I31" s="33"/>
      <c r="J31" s="34"/>
      <c r="K31" s="34"/>
      <c r="L31" s="62"/>
      <c r="M31" s="32"/>
    </row>
    <row r="32" spans="1:18" s="23" customFormat="1" ht="14.25" customHeight="1" thickTop="1">
      <c r="A32" s="48"/>
      <c r="B32" s="72" t="s">
        <v>57</v>
      </c>
      <c r="C32" s="66" t="s">
        <v>45</v>
      </c>
      <c r="D32" s="74"/>
      <c r="E32" s="74"/>
      <c r="F32" s="45" t="s">
        <v>4</v>
      </c>
      <c r="G32" s="46" t="s">
        <v>0</v>
      </c>
      <c r="H32" s="47" t="s">
        <v>1</v>
      </c>
      <c r="I32" s="126" t="s">
        <v>88</v>
      </c>
      <c r="J32" s="172" t="s">
        <v>91</v>
      </c>
      <c r="K32" s="173" t="s">
        <v>92</v>
      </c>
      <c r="L32" s="86"/>
      <c r="M32" s="87"/>
      <c r="N32" s="23">
        <v>1</v>
      </c>
      <c r="O32" s="23">
        <f>+IF(L32="A",N32*3,IF(L32="B",N32*2,IF(L32="C",N32*1,"")))</f>
      </c>
      <c r="P32" s="23">
        <f>+N32*3</f>
        <v>3</v>
      </c>
      <c r="Q32" s="23">
        <f>+N32*2</f>
        <v>2</v>
      </c>
      <c r="R32" s="23">
        <f>+N32*1</f>
        <v>1</v>
      </c>
    </row>
    <row r="33" spans="1:13" s="23" customFormat="1" ht="22.5" customHeight="1" thickBot="1">
      <c r="A33" s="48"/>
      <c r="B33" s="76"/>
      <c r="C33" s="42"/>
      <c r="D33" s="77"/>
      <c r="E33" s="77"/>
      <c r="F33" s="50"/>
      <c r="G33" s="51"/>
      <c r="H33" s="52"/>
      <c r="I33" s="53"/>
      <c r="J33" s="54"/>
      <c r="K33" s="55"/>
      <c r="L33" s="88"/>
      <c r="M33" s="87"/>
    </row>
    <row r="34" spans="1:13" s="23" customFormat="1" ht="15" thickTop="1">
      <c r="A34" s="48"/>
      <c r="B34" s="76"/>
      <c r="C34" s="76"/>
      <c r="D34" s="66" t="s">
        <v>103</v>
      </c>
      <c r="E34" s="67"/>
      <c r="F34" s="59" t="s">
        <v>4</v>
      </c>
      <c r="G34" s="59" t="s">
        <v>0</v>
      </c>
      <c r="H34" s="59" t="s">
        <v>1</v>
      </c>
      <c r="I34" s="60" t="s">
        <v>47</v>
      </c>
      <c r="J34" s="61"/>
      <c r="K34" s="61"/>
      <c r="L34" s="62"/>
      <c r="M34" s="22"/>
    </row>
    <row r="35" spans="1:13" s="23" customFormat="1" ht="22.5" customHeight="1">
      <c r="A35" s="48"/>
      <c r="B35" s="76"/>
      <c r="C35" s="76"/>
      <c r="D35" s="89"/>
      <c r="E35" s="90"/>
      <c r="F35" s="36"/>
      <c r="G35" s="36"/>
      <c r="H35" s="36"/>
      <c r="I35" s="60"/>
      <c r="J35" s="61"/>
      <c r="K35" s="61"/>
      <c r="L35" s="62"/>
      <c r="M35" s="22"/>
    </row>
    <row r="36" spans="1:13" s="23" customFormat="1" ht="13.5" customHeight="1">
      <c r="A36" s="48"/>
      <c r="B36" s="76"/>
      <c r="C36" s="76"/>
      <c r="D36" s="74" t="s">
        <v>48</v>
      </c>
      <c r="E36" s="75"/>
      <c r="F36" s="37" t="s">
        <v>4</v>
      </c>
      <c r="G36" s="37" t="s">
        <v>0</v>
      </c>
      <c r="H36" s="37" t="s">
        <v>1</v>
      </c>
      <c r="I36" s="60"/>
      <c r="J36" s="61"/>
      <c r="K36" s="61"/>
      <c r="L36" s="62"/>
      <c r="M36" s="22"/>
    </row>
    <row r="37" spans="1:13" s="23" customFormat="1" ht="22.5" customHeight="1">
      <c r="A37" s="48"/>
      <c r="B37" s="76"/>
      <c r="C37" s="76"/>
      <c r="D37" s="77"/>
      <c r="E37" s="78"/>
      <c r="F37" s="36"/>
      <c r="G37" s="91"/>
      <c r="H37" s="36"/>
      <c r="I37" s="60"/>
      <c r="J37" s="61"/>
      <c r="K37" s="61"/>
      <c r="L37" s="62"/>
      <c r="M37" s="22"/>
    </row>
    <row r="38" spans="1:18" s="93" customFormat="1" ht="14.25" customHeight="1">
      <c r="A38" s="48"/>
      <c r="B38" s="76"/>
      <c r="C38" s="76"/>
      <c r="D38" s="92" t="s">
        <v>49</v>
      </c>
      <c r="E38" s="75"/>
      <c r="F38" s="37" t="s">
        <v>4</v>
      </c>
      <c r="G38" s="37" t="s">
        <v>0</v>
      </c>
      <c r="H38" s="37" t="s">
        <v>1</v>
      </c>
      <c r="I38" s="60"/>
      <c r="J38" s="61"/>
      <c r="K38" s="61"/>
      <c r="L38" s="62"/>
      <c r="M38" s="22"/>
      <c r="N38" s="23"/>
      <c r="O38" s="23"/>
      <c r="P38" s="23"/>
      <c r="Q38" s="23"/>
      <c r="R38" s="23"/>
    </row>
    <row r="39" spans="1:18" s="93" customFormat="1" ht="22.5" customHeight="1" thickBot="1">
      <c r="A39" s="48"/>
      <c r="B39" s="41"/>
      <c r="C39" s="41"/>
      <c r="D39" s="77"/>
      <c r="E39" s="78"/>
      <c r="F39" s="94"/>
      <c r="G39" s="95"/>
      <c r="H39" s="96"/>
      <c r="I39" s="60"/>
      <c r="J39" s="61"/>
      <c r="K39" s="61"/>
      <c r="L39" s="62"/>
      <c r="M39" s="22"/>
      <c r="N39" s="23"/>
      <c r="O39" s="23"/>
      <c r="P39" s="23"/>
      <c r="Q39" s="23"/>
      <c r="R39" s="23"/>
    </row>
    <row r="40" spans="1:18" s="93" customFormat="1" ht="15" thickTop="1">
      <c r="A40" s="48"/>
      <c r="B40" s="72" t="s">
        <v>125</v>
      </c>
      <c r="C40" s="97" t="s">
        <v>86</v>
      </c>
      <c r="D40" s="98"/>
      <c r="E40" s="98"/>
      <c r="F40" s="99" t="s">
        <v>4</v>
      </c>
      <c r="G40" s="100" t="s">
        <v>0</v>
      </c>
      <c r="H40" s="99" t="s">
        <v>1</v>
      </c>
      <c r="I40" s="31" t="s">
        <v>95</v>
      </c>
      <c r="J40" s="72" t="s">
        <v>36</v>
      </c>
      <c r="K40" s="72" t="s">
        <v>37</v>
      </c>
      <c r="L40" s="86"/>
      <c r="M40" s="87"/>
      <c r="N40" s="23">
        <v>1</v>
      </c>
      <c r="O40" s="23">
        <f>+IF(L40="A",N40*3,IF(L40="B",N40*2,IF(L40="C",N40*1,"")))</f>
      </c>
      <c r="P40" s="23">
        <f>+N40*3</f>
        <v>3</v>
      </c>
      <c r="Q40" s="23">
        <f>+N40*2</f>
        <v>2</v>
      </c>
      <c r="R40" s="23">
        <f>+N40*1</f>
        <v>1</v>
      </c>
    </row>
    <row r="41" spans="1:18" s="93" customFormat="1" ht="22.5" customHeight="1" thickBot="1">
      <c r="A41" s="48"/>
      <c r="B41" s="76"/>
      <c r="C41" s="101"/>
      <c r="D41" s="102"/>
      <c r="E41" s="102"/>
      <c r="F41" s="103"/>
      <c r="G41" s="104"/>
      <c r="H41" s="103"/>
      <c r="I41" s="35"/>
      <c r="J41" s="41"/>
      <c r="K41" s="41"/>
      <c r="L41" s="88"/>
      <c r="M41" s="87"/>
      <c r="N41" s="23"/>
      <c r="O41" s="23"/>
      <c r="P41" s="23"/>
      <c r="Q41" s="23"/>
      <c r="R41" s="23"/>
    </row>
    <row r="42" spans="1:12" s="23" customFormat="1" ht="15" thickTop="1">
      <c r="A42" s="48"/>
      <c r="B42" s="76"/>
      <c r="C42" s="76"/>
      <c r="D42" s="73" t="s">
        <v>35</v>
      </c>
      <c r="E42" s="75"/>
      <c r="F42" s="59" t="s">
        <v>4</v>
      </c>
      <c r="G42" s="59" t="s">
        <v>0</v>
      </c>
      <c r="H42" s="59" t="s">
        <v>1</v>
      </c>
      <c r="I42" s="24" t="s">
        <v>47</v>
      </c>
      <c r="J42" s="25"/>
      <c r="K42" s="25"/>
      <c r="L42" s="26"/>
    </row>
    <row r="43" spans="1:12" s="23" customFormat="1" ht="22.5" customHeight="1" thickBot="1">
      <c r="A43" s="48"/>
      <c r="B43" s="41"/>
      <c r="C43" s="41"/>
      <c r="D43" s="85"/>
      <c r="E43" s="78"/>
      <c r="F43" s="38"/>
      <c r="G43" s="105"/>
      <c r="H43" s="38"/>
      <c r="I43" s="33"/>
      <c r="J43" s="34"/>
      <c r="K43" s="34"/>
      <c r="L43" s="35"/>
    </row>
    <row r="44" spans="1:18" s="93" customFormat="1" ht="15" thickTop="1">
      <c r="A44" s="48"/>
      <c r="B44" s="72" t="s">
        <v>126</v>
      </c>
      <c r="C44" s="97" t="s">
        <v>93</v>
      </c>
      <c r="D44" s="98"/>
      <c r="E44" s="106"/>
      <c r="F44" s="45" t="s">
        <v>4</v>
      </c>
      <c r="G44" s="45" t="s">
        <v>0</v>
      </c>
      <c r="H44" s="99" t="s">
        <v>1</v>
      </c>
      <c r="I44" s="31" t="s">
        <v>94</v>
      </c>
      <c r="J44" s="72" t="s">
        <v>127</v>
      </c>
      <c r="K44" s="72" t="s">
        <v>76</v>
      </c>
      <c r="L44" s="86"/>
      <c r="M44" s="87"/>
      <c r="N44" s="23">
        <v>1</v>
      </c>
      <c r="O44" s="23">
        <f>+IF(L44="A",N44*3,IF(L44="B",N44*2,IF(L44="C",N44*1,"")))</f>
      </c>
      <c r="P44" s="23">
        <f>+N44*3</f>
        <v>3</v>
      </c>
      <c r="Q44" s="23">
        <f>+N44*2</f>
        <v>2</v>
      </c>
      <c r="R44" s="23">
        <f>+N44*1</f>
        <v>1</v>
      </c>
    </row>
    <row r="45" spans="1:18" s="93" customFormat="1" ht="22.5" customHeight="1" thickBot="1">
      <c r="A45" s="71"/>
      <c r="B45" s="41"/>
      <c r="C45" s="101"/>
      <c r="D45" s="102"/>
      <c r="E45" s="107"/>
      <c r="F45" s="37"/>
      <c r="G45" s="45"/>
      <c r="H45" s="103"/>
      <c r="I45" s="35"/>
      <c r="J45" s="41"/>
      <c r="K45" s="41"/>
      <c r="L45" s="88"/>
      <c r="M45" s="87"/>
      <c r="N45" s="23"/>
      <c r="O45" s="23"/>
      <c r="P45" s="23"/>
      <c r="Q45" s="23"/>
      <c r="R45" s="23"/>
    </row>
    <row r="46" spans="1:18" ht="14.25" customHeight="1" thickTop="1">
      <c r="A46" s="40" t="s">
        <v>82</v>
      </c>
      <c r="B46" s="72" t="s">
        <v>58</v>
      </c>
      <c r="C46" s="73" t="s">
        <v>2</v>
      </c>
      <c r="D46" s="74"/>
      <c r="E46" s="74"/>
      <c r="F46" s="45" t="s">
        <v>1</v>
      </c>
      <c r="G46" s="99" t="s">
        <v>46</v>
      </c>
      <c r="H46" s="108" t="s">
        <v>51</v>
      </c>
      <c r="I46" s="31" t="s">
        <v>31</v>
      </c>
      <c r="J46" s="109" t="s">
        <v>32</v>
      </c>
      <c r="K46" s="110" t="s">
        <v>43</v>
      </c>
      <c r="L46" s="174"/>
      <c r="N46" s="23">
        <v>1</v>
      </c>
      <c r="O46" s="23">
        <f>+IF(M47="A",N46*3,IF(M47="B",N46*2,IF(M47="C",N46*1,"")))</f>
      </c>
      <c r="P46" s="23">
        <f>+N46*3</f>
        <v>3</v>
      </c>
      <c r="Q46" s="23">
        <f>+N46*2</f>
        <v>2</v>
      </c>
      <c r="R46" s="23">
        <f>+N46*1</f>
        <v>1</v>
      </c>
    </row>
    <row r="47" spans="1:12" ht="22.5" customHeight="1" thickBot="1">
      <c r="A47" s="48"/>
      <c r="B47" s="76"/>
      <c r="C47" s="42"/>
      <c r="D47" s="43"/>
      <c r="E47" s="43"/>
      <c r="F47" s="111"/>
      <c r="G47" s="103"/>
      <c r="H47" s="108"/>
      <c r="I47" s="112"/>
      <c r="J47" s="113"/>
      <c r="K47" s="114"/>
      <c r="L47" s="56"/>
    </row>
    <row r="48" spans="1:12" ht="14.25" customHeight="1" thickTop="1">
      <c r="A48" s="48"/>
      <c r="B48" s="76"/>
      <c r="C48" s="115"/>
      <c r="D48" s="66" t="s">
        <v>41</v>
      </c>
      <c r="E48" s="67"/>
      <c r="F48" s="45" t="s">
        <v>1</v>
      </c>
      <c r="G48" s="59" t="s">
        <v>46</v>
      </c>
      <c r="H48" s="116" t="s">
        <v>51</v>
      </c>
      <c r="I48" s="24" t="s">
        <v>47</v>
      </c>
      <c r="J48" s="25"/>
      <c r="K48" s="25"/>
      <c r="L48" s="62"/>
    </row>
    <row r="49" spans="1:12" ht="22.5" customHeight="1">
      <c r="A49" s="48"/>
      <c r="B49" s="76"/>
      <c r="C49" s="117"/>
      <c r="D49" s="89"/>
      <c r="E49" s="90"/>
      <c r="F49" s="37"/>
      <c r="G49" s="37"/>
      <c r="H49" s="37"/>
      <c r="I49" s="60"/>
      <c r="J49" s="61"/>
      <c r="K49" s="61"/>
      <c r="L49" s="62"/>
    </row>
    <row r="50" spans="1:12" ht="14.25" customHeight="1">
      <c r="A50" s="48"/>
      <c r="B50" s="76"/>
      <c r="C50" s="117"/>
      <c r="D50" s="66" t="s">
        <v>10</v>
      </c>
      <c r="E50" s="67"/>
      <c r="F50" s="37" t="s">
        <v>1</v>
      </c>
      <c r="G50" s="37" t="s">
        <v>46</v>
      </c>
      <c r="H50" s="116" t="s">
        <v>51</v>
      </c>
      <c r="I50" s="60"/>
      <c r="J50" s="61"/>
      <c r="K50" s="61"/>
      <c r="L50" s="62"/>
    </row>
    <row r="51" spans="1:12" ht="22.5" customHeight="1">
      <c r="A51" s="48"/>
      <c r="B51" s="76"/>
      <c r="C51" s="117"/>
      <c r="D51" s="89"/>
      <c r="E51" s="90"/>
      <c r="F51" s="37"/>
      <c r="G51" s="37"/>
      <c r="H51" s="37"/>
      <c r="I51" s="60"/>
      <c r="J51" s="61"/>
      <c r="K51" s="61"/>
      <c r="L51" s="62"/>
    </row>
    <row r="52" spans="1:12" ht="14.25" customHeight="1">
      <c r="A52" s="48"/>
      <c r="B52" s="76"/>
      <c r="C52" s="117"/>
      <c r="D52" s="66" t="s">
        <v>14</v>
      </c>
      <c r="E52" s="67"/>
      <c r="F52" s="37" t="s">
        <v>1</v>
      </c>
      <c r="G52" s="37" t="s">
        <v>46</v>
      </c>
      <c r="H52" s="116" t="s">
        <v>51</v>
      </c>
      <c r="I52" s="60"/>
      <c r="J52" s="61"/>
      <c r="K52" s="61"/>
      <c r="L52" s="62"/>
    </row>
    <row r="53" spans="1:12" ht="22.5" customHeight="1">
      <c r="A53" s="48"/>
      <c r="B53" s="76"/>
      <c r="C53" s="117"/>
      <c r="D53" s="89"/>
      <c r="E53" s="90"/>
      <c r="F53" s="37"/>
      <c r="G53" s="37"/>
      <c r="H53" s="37"/>
      <c r="I53" s="60"/>
      <c r="J53" s="61"/>
      <c r="K53" s="61"/>
      <c r="L53" s="62"/>
    </row>
    <row r="54" spans="1:12" ht="14.25" customHeight="1">
      <c r="A54" s="48"/>
      <c r="B54" s="76"/>
      <c r="C54" s="117"/>
      <c r="D54" s="66" t="s">
        <v>5</v>
      </c>
      <c r="E54" s="67"/>
      <c r="F54" s="37" t="s">
        <v>1</v>
      </c>
      <c r="G54" s="37" t="s">
        <v>46</v>
      </c>
      <c r="H54" s="116" t="s">
        <v>51</v>
      </c>
      <c r="I54" s="60"/>
      <c r="J54" s="61"/>
      <c r="K54" s="61"/>
      <c r="L54" s="62"/>
    </row>
    <row r="55" spans="1:12" ht="22.5" customHeight="1">
      <c r="A55" s="48"/>
      <c r="B55" s="76"/>
      <c r="C55" s="117"/>
      <c r="D55" s="89"/>
      <c r="E55" s="90"/>
      <c r="F55" s="37"/>
      <c r="G55" s="37"/>
      <c r="H55" s="37"/>
      <c r="I55" s="60"/>
      <c r="J55" s="61"/>
      <c r="K55" s="61"/>
      <c r="L55" s="62"/>
    </row>
    <row r="56" spans="1:12" ht="14.25" customHeight="1">
      <c r="A56" s="48"/>
      <c r="B56" s="76"/>
      <c r="C56" s="117"/>
      <c r="D56" s="66" t="s">
        <v>42</v>
      </c>
      <c r="E56" s="67"/>
      <c r="F56" s="37" t="s">
        <v>1</v>
      </c>
      <c r="G56" s="37" t="s">
        <v>46</v>
      </c>
      <c r="H56" s="116" t="s">
        <v>51</v>
      </c>
      <c r="I56" s="60"/>
      <c r="J56" s="61"/>
      <c r="K56" s="61"/>
      <c r="L56" s="62"/>
    </row>
    <row r="57" spans="1:12" ht="22.5" customHeight="1">
      <c r="A57" s="48"/>
      <c r="B57" s="76"/>
      <c r="C57" s="118"/>
      <c r="D57" s="89"/>
      <c r="E57" s="90"/>
      <c r="F57" s="38"/>
      <c r="G57" s="38"/>
      <c r="H57" s="38"/>
      <c r="I57" s="60"/>
      <c r="J57" s="61"/>
      <c r="K57" s="61"/>
      <c r="L57" s="62"/>
    </row>
    <row r="58" spans="1:12" ht="0.75" customHeight="1" thickBot="1">
      <c r="A58" s="119"/>
      <c r="B58" s="120"/>
      <c r="C58" s="121"/>
      <c r="D58" s="122"/>
      <c r="E58" s="122"/>
      <c r="F58" s="123"/>
      <c r="G58" s="123"/>
      <c r="H58" s="123"/>
      <c r="I58" s="124"/>
      <c r="J58" s="124"/>
      <c r="K58" s="124"/>
      <c r="L58" s="124"/>
    </row>
    <row r="59" spans="1:18" ht="14.25" customHeight="1" thickTop="1">
      <c r="A59" s="40" t="s">
        <v>82</v>
      </c>
      <c r="B59" s="72" t="s">
        <v>59</v>
      </c>
      <c r="C59" s="73" t="s">
        <v>3</v>
      </c>
      <c r="D59" s="74"/>
      <c r="E59" s="74"/>
      <c r="F59" s="45" t="s">
        <v>1</v>
      </c>
      <c r="G59" s="99" t="s">
        <v>46</v>
      </c>
      <c r="H59" s="125" t="s">
        <v>51</v>
      </c>
      <c r="I59" s="31" t="s">
        <v>31</v>
      </c>
      <c r="J59" s="109" t="s">
        <v>32</v>
      </c>
      <c r="K59" s="110" t="s">
        <v>43</v>
      </c>
      <c r="L59" s="174"/>
      <c r="M59" s="32"/>
      <c r="N59" s="23">
        <v>1</v>
      </c>
      <c r="O59" s="23">
        <f>+IF(M64="A",N59*3,IF(M64="B",N59*2,IF(M64="C",N59*1,"")))</f>
      </c>
      <c r="P59" s="23">
        <f>+N59*3</f>
        <v>3</v>
      </c>
      <c r="Q59" s="23">
        <f>+N59*2</f>
        <v>2</v>
      </c>
      <c r="R59" s="23">
        <f>+N59*1</f>
        <v>1</v>
      </c>
    </row>
    <row r="60" spans="1:13" ht="22.5" customHeight="1" thickBot="1">
      <c r="A60" s="48"/>
      <c r="B60" s="76"/>
      <c r="C60" s="42"/>
      <c r="D60" s="43"/>
      <c r="E60" s="43"/>
      <c r="F60" s="45"/>
      <c r="G60" s="103"/>
      <c r="H60" s="125"/>
      <c r="I60" s="126"/>
      <c r="J60" s="127"/>
      <c r="K60" s="128"/>
      <c r="L60" s="56"/>
      <c r="M60" s="32"/>
    </row>
    <row r="61" spans="1:13" ht="14.25" customHeight="1" thickTop="1">
      <c r="A61" s="48"/>
      <c r="B61" s="76"/>
      <c r="C61" s="129"/>
      <c r="D61" s="57" t="s">
        <v>87</v>
      </c>
      <c r="E61" s="58"/>
      <c r="F61" s="45" t="s">
        <v>1</v>
      </c>
      <c r="G61" s="130" t="s">
        <v>46</v>
      </c>
      <c r="H61" s="116" t="s">
        <v>51</v>
      </c>
      <c r="I61" s="60" t="s">
        <v>34</v>
      </c>
      <c r="J61" s="61"/>
      <c r="K61" s="61"/>
      <c r="L61" s="62"/>
      <c r="M61" s="32"/>
    </row>
    <row r="62" spans="1:13" ht="22.5" customHeight="1">
      <c r="A62" s="48"/>
      <c r="B62" s="76"/>
      <c r="C62" s="129"/>
      <c r="D62" s="81"/>
      <c r="E62" s="131"/>
      <c r="F62" s="37"/>
      <c r="G62" s="37"/>
      <c r="H62" s="37"/>
      <c r="I62" s="60"/>
      <c r="J62" s="61"/>
      <c r="K62" s="61"/>
      <c r="L62" s="62"/>
      <c r="M62" s="32"/>
    </row>
    <row r="63" spans="1:13" ht="14.25" customHeight="1">
      <c r="A63" s="48"/>
      <c r="B63" s="76"/>
      <c r="C63" s="129"/>
      <c r="D63" s="82"/>
      <c r="E63" s="83" t="s">
        <v>128</v>
      </c>
      <c r="F63" s="37" t="s">
        <v>1</v>
      </c>
      <c r="G63" s="37" t="s">
        <v>46</v>
      </c>
      <c r="H63" s="116" t="s">
        <v>51</v>
      </c>
      <c r="I63" s="60"/>
      <c r="J63" s="61"/>
      <c r="K63" s="61"/>
      <c r="L63" s="62"/>
      <c r="M63" s="32"/>
    </row>
    <row r="64" spans="1:13" ht="22.5" customHeight="1">
      <c r="A64" s="48"/>
      <c r="B64" s="76"/>
      <c r="C64" s="129"/>
      <c r="D64" s="82"/>
      <c r="E64" s="83"/>
      <c r="F64" s="37"/>
      <c r="G64" s="37"/>
      <c r="H64" s="37"/>
      <c r="I64" s="60"/>
      <c r="J64" s="61"/>
      <c r="K64" s="61"/>
      <c r="L64" s="62"/>
      <c r="M64" s="32"/>
    </row>
    <row r="65" spans="1:13" ht="14.25" customHeight="1">
      <c r="A65" s="48"/>
      <c r="B65" s="76"/>
      <c r="C65" s="129"/>
      <c r="D65" s="82"/>
      <c r="E65" s="83" t="s">
        <v>129</v>
      </c>
      <c r="F65" s="37" t="s">
        <v>1</v>
      </c>
      <c r="G65" s="37" t="s">
        <v>46</v>
      </c>
      <c r="H65" s="116" t="s">
        <v>51</v>
      </c>
      <c r="I65" s="60"/>
      <c r="J65" s="61"/>
      <c r="K65" s="61"/>
      <c r="L65" s="62"/>
      <c r="M65" s="32"/>
    </row>
    <row r="66" spans="1:13" ht="22.5" customHeight="1" thickBot="1">
      <c r="A66" s="48"/>
      <c r="B66" s="76"/>
      <c r="C66" s="129"/>
      <c r="D66" s="82"/>
      <c r="E66" s="83"/>
      <c r="F66" s="37"/>
      <c r="G66" s="37"/>
      <c r="H66" s="37"/>
      <c r="I66" s="60"/>
      <c r="J66" s="61"/>
      <c r="K66" s="61"/>
      <c r="L66" s="62"/>
      <c r="M66" s="32"/>
    </row>
    <row r="67" spans="1:18" ht="14.25" customHeight="1" thickTop="1">
      <c r="A67" s="48"/>
      <c r="B67" s="49" t="s">
        <v>60</v>
      </c>
      <c r="C67" s="73" t="s">
        <v>11</v>
      </c>
      <c r="D67" s="74"/>
      <c r="E67" s="43"/>
      <c r="F67" s="45" t="s">
        <v>1</v>
      </c>
      <c r="G67" s="99" t="s">
        <v>46</v>
      </c>
      <c r="H67" s="125" t="s">
        <v>51</v>
      </c>
      <c r="I67" s="31" t="s">
        <v>31</v>
      </c>
      <c r="J67" s="109" t="s">
        <v>32</v>
      </c>
      <c r="K67" s="110" t="s">
        <v>43</v>
      </c>
      <c r="L67" s="132"/>
      <c r="M67" s="32"/>
      <c r="N67" s="23">
        <v>1</v>
      </c>
      <c r="O67" s="23">
        <f>+IF(M68="A",N67*3,IF(M68="B",N67*2,IF(M68="C",N67*1,"")))</f>
      </c>
      <c r="P67" s="23">
        <f>+N67*3</f>
        <v>3</v>
      </c>
      <c r="Q67" s="23">
        <f>+N67*2</f>
        <v>2</v>
      </c>
      <c r="R67" s="23">
        <f>+N67*1</f>
        <v>1</v>
      </c>
    </row>
    <row r="68" spans="1:13" ht="22.5" customHeight="1" thickBot="1">
      <c r="A68" s="48"/>
      <c r="B68" s="49"/>
      <c r="C68" s="42"/>
      <c r="D68" s="43"/>
      <c r="E68" s="43"/>
      <c r="F68" s="45"/>
      <c r="G68" s="103"/>
      <c r="H68" s="108"/>
      <c r="I68" s="126"/>
      <c r="J68" s="127"/>
      <c r="K68" s="128"/>
      <c r="L68" s="133"/>
      <c r="M68" s="32"/>
    </row>
    <row r="69" spans="1:13" ht="14.25" customHeight="1" thickTop="1">
      <c r="A69" s="48"/>
      <c r="B69" s="49"/>
      <c r="C69" s="41"/>
      <c r="D69" s="66" t="s">
        <v>85</v>
      </c>
      <c r="E69" s="67"/>
      <c r="F69" s="45" t="s">
        <v>1</v>
      </c>
      <c r="G69" s="130" t="s">
        <v>46</v>
      </c>
      <c r="H69" s="116" t="s">
        <v>51</v>
      </c>
      <c r="I69" s="60" t="s">
        <v>34</v>
      </c>
      <c r="J69" s="61"/>
      <c r="K69" s="61"/>
      <c r="L69" s="62"/>
      <c r="M69" s="32"/>
    </row>
    <row r="70" spans="1:13" ht="22.5" customHeight="1" thickBot="1">
      <c r="A70" s="48"/>
      <c r="B70" s="49"/>
      <c r="C70" s="49"/>
      <c r="D70" s="89"/>
      <c r="E70" s="90"/>
      <c r="F70" s="37"/>
      <c r="G70" s="37"/>
      <c r="H70" s="37"/>
      <c r="I70" s="60"/>
      <c r="J70" s="61"/>
      <c r="K70" s="61"/>
      <c r="L70" s="62"/>
      <c r="M70" s="32"/>
    </row>
    <row r="71" spans="1:18" ht="14.25" customHeight="1" thickTop="1">
      <c r="A71" s="48"/>
      <c r="B71" s="72" t="s">
        <v>61</v>
      </c>
      <c r="C71" s="73" t="s">
        <v>45</v>
      </c>
      <c r="D71" s="74"/>
      <c r="E71" s="75"/>
      <c r="F71" s="45" t="s">
        <v>1</v>
      </c>
      <c r="G71" s="99" t="s">
        <v>46</v>
      </c>
      <c r="H71" s="125" t="s">
        <v>51</v>
      </c>
      <c r="I71" s="31" t="s">
        <v>31</v>
      </c>
      <c r="J71" s="109" t="s">
        <v>32</v>
      </c>
      <c r="K71" s="110" t="s">
        <v>43</v>
      </c>
      <c r="L71" s="132"/>
      <c r="M71" s="32"/>
      <c r="N71" s="23">
        <v>1</v>
      </c>
      <c r="O71" s="23">
        <f>+IF(M72="A",N71*3,IF(M72="B",N71*2,IF(M72="C",N71*1,"")))</f>
      </c>
      <c r="P71" s="23">
        <f>+N71*3</f>
        <v>3</v>
      </c>
      <c r="Q71" s="23">
        <f>+N71*2</f>
        <v>2</v>
      </c>
      <c r="R71" s="23">
        <f>+N71*1</f>
        <v>1</v>
      </c>
    </row>
    <row r="72" spans="1:13" ht="22.5" customHeight="1" thickBot="1">
      <c r="A72" s="48"/>
      <c r="B72" s="76"/>
      <c r="C72" s="42"/>
      <c r="D72" s="43"/>
      <c r="E72" s="44"/>
      <c r="F72" s="45"/>
      <c r="G72" s="103"/>
      <c r="H72" s="108"/>
      <c r="I72" s="126"/>
      <c r="J72" s="127"/>
      <c r="K72" s="128"/>
      <c r="L72" s="133"/>
      <c r="M72" s="32"/>
    </row>
    <row r="73" spans="1:13" ht="14.25" customHeight="1" thickTop="1">
      <c r="A73" s="48"/>
      <c r="B73" s="76"/>
      <c r="C73" s="76"/>
      <c r="D73" s="66" t="s">
        <v>103</v>
      </c>
      <c r="E73" s="67"/>
      <c r="F73" s="45" t="s">
        <v>1</v>
      </c>
      <c r="G73" s="130" t="s">
        <v>46</v>
      </c>
      <c r="H73" s="116" t="s">
        <v>51</v>
      </c>
      <c r="I73" s="60" t="s">
        <v>34</v>
      </c>
      <c r="J73" s="61"/>
      <c r="K73" s="61"/>
      <c r="L73" s="62"/>
      <c r="M73" s="32"/>
    </row>
    <row r="74" spans="1:13" ht="22.5" customHeight="1">
      <c r="A74" s="48"/>
      <c r="B74" s="76"/>
      <c r="C74" s="76"/>
      <c r="D74" s="89"/>
      <c r="E74" s="90"/>
      <c r="F74" s="38"/>
      <c r="G74" s="38"/>
      <c r="H74" s="38"/>
      <c r="I74" s="60"/>
      <c r="J74" s="61"/>
      <c r="K74" s="61"/>
      <c r="L74" s="62"/>
      <c r="M74" s="32"/>
    </row>
    <row r="75" spans="1:13" ht="14.25" customHeight="1">
      <c r="A75" s="48"/>
      <c r="B75" s="76"/>
      <c r="C75" s="76"/>
      <c r="D75" s="74" t="s">
        <v>48</v>
      </c>
      <c r="E75" s="75"/>
      <c r="F75" s="37" t="s">
        <v>1</v>
      </c>
      <c r="G75" s="37" t="s">
        <v>46</v>
      </c>
      <c r="H75" s="37" t="s">
        <v>51</v>
      </c>
      <c r="I75" s="60"/>
      <c r="J75" s="61"/>
      <c r="K75" s="61"/>
      <c r="L75" s="62"/>
      <c r="M75" s="32"/>
    </row>
    <row r="76" spans="1:13" ht="22.5" customHeight="1" thickBot="1">
      <c r="A76" s="48"/>
      <c r="B76" s="41"/>
      <c r="C76" s="41"/>
      <c r="D76" s="77"/>
      <c r="E76" s="78"/>
      <c r="F76" s="38"/>
      <c r="G76" s="38"/>
      <c r="H76" s="38"/>
      <c r="I76" s="60"/>
      <c r="J76" s="61"/>
      <c r="K76" s="61"/>
      <c r="L76" s="62"/>
      <c r="M76" s="32"/>
    </row>
    <row r="77" spans="1:18" ht="14.25" customHeight="1" thickTop="1">
      <c r="A77" s="48"/>
      <c r="B77" s="49" t="s">
        <v>62</v>
      </c>
      <c r="C77" s="66" t="s">
        <v>50</v>
      </c>
      <c r="D77" s="74"/>
      <c r="E77" s="74"/>
      <c r="F77" s="45" t="s">
        <v>1</v>
      </c>
      <c r="G77" s="99" t="s">
        <v>46</v>
      </c>
      <c r="H77" s="125" t="s">
        <v>51</v>
      </c>
      <c r="I77" s="31" t="s">
        <v>63</v>
      </c>
      <c r="J77" s="109" t="s">
        <v>64</v>
      </c>
      <c r="K77" s="110" t="s">
        <v>65</v>
      </c>
      <c r="L77" s="132"/>
      <c r="M77" s="32"/>
      <c r="N77" s="23">
        <v>1</v>
      </c>
      <c r="O77" s="23">
        <f>+IF(M78="A",N77*3,IF(M78="B",N77*2,IF(M78="C",N77*1,"")))</f>
      </c>
      <c r="P77" s="23">
        <f>+N77*3</f>
        <v>3</v>
      </c>
      <c r="Q77" s="23">
        <f>+N77*2</f>
        <v>2</v>
      </c>
      <c r="R77" s="23">
        <f>+N77*1</f>
        <v>1</v>
      </c>
    </row>
    <row r="78" spans="1:13" ht="22.5" customHeight="1" thickBot="1">
      <c r="A78" s="48"/>
      <c r="B78" s="49"/>
      <c r="C78" s="42"/>
      <c r="D78" s="43"/>
      <c r="E78" s="43"/>
      <c r="F78" s="45"/>
      <c r="G78" s="103"/>
      <c r="H78" s="108"/>
      <c r="I78" s="126"/>
      <c r="J78" s="127"/>
      <c r="K78" s="128"/>
      <c r="L78" s="133"/>
      <c r="M78" s="32"/>
    </row>
    <row r="79" spans="1:13" ht="14.25" customHeight="1" thickTop="1">
      <c r="A79" s="48"/>
      <c r="B79" s="49"/>
      <c r="C79" s="134"/>
      <c r="D79" s="66" t="s">
        <v>104</v>
      </c>
      <c r="E79" s="75"/>
      <c r="F79" s="135" t="s">
        <v>1</v>
      </c>
      <c r="G79" s="59" t="s">
        <v>46</v>
      </c>
      <c r="H79" s="116" t="s">
        <v>51</v>
      </c>
      <c r="I79" s="24" t="s">
        <v>34</v>
      </c>
      <c r="J79" s="25"/>
      <c r="K79" s="25"/>
      <c r="L79" s="62"/>
      <c r="M79" s="32"/>
    </row>
    <row r="80" spans="1:13" ht="22.5" customHeight="1" thickBot="1">
      <c r="A80" s="71"/>
      <c r="B80" s="49"/>
      <c r="C80" s="136"/>
      <c r="D80" s="85"/>
      <c r="E80" s="78"/>
      <c r="F80" s="37"/>
      <c r="G80" s="37"/>
      <c r="H80" s="37"/>
      <c r="I80" s="33"/>
      <c r="J80" s="34"/>
      <c r="K80" s="34"/>
      <c r="L80" s="62"/>
      <c r="M80" s="32"/>
    </row>
    <row r="81" spans="1:18" ht="48" customHeight="1" thickBot="1" thickTop="1">
      <c r="A81" s="137" t="s">
        <v>12</v>
      </c>
      <c r="B81" s="138" t="s">
        <v>66</v>
      </c>
      <c r="C81" s="68" t="s">
        <v>13</v>
      </c>
      <c r="D81" s="139"/>
      <c r="E81" s="69"/>
      <c r="F81" s="27" t="s">
        <v>122</v>
      </c>
      <c r="G81" s="27"/>
      <c r="H81" s="27"/>
      <c r="I81" s="138" t="s">
        <v>130</v>
      </c>
      <c r="J81" s="138" t="s">
        <v>131</v>
      </c>
      <c r="K81" s="140" t="s">
        <v>132</v>
      </c>
      <c r="L81" s="141"/>
      <c r="M81" s="32"/>
      <c r="N81" s="23">
        <v>1</v>
      </c>
      <c r="O81" s="23">
        <f>+IF(M74="A",N81*3,IF(M74="B",N81*2,IF(M74="C",N81*1,"")))</f>
      </c>
      <c r="P81" s="23">
        <f>+N81*3</f>
        <v>3</v>
      </c>
      <c r="Q81" s="23">
        <f>+N81*2</f>
        <v>2</v>
      </c>
      <c r="R81" s="23">
        <f>+N81*1</f>
        <v>1</v>
      </c>
    </row>
    <row r="82" spans="1:18" s="2" customFormat="1" ht="48" customHeight="1" thickBot="1" thickTop="1">
      <c r="A82" s="6" t="s">
        <v>138</v>
      </c>
      <c r="B82" s="5"/>
      <c r="C82" s="178"/>
      <c r="D82" s="178"/>
      <c r="E82" s="178"/>
      <c r="F82" s="179"/>
      <c r="G82" s="179"/>
      <c r="H82" s="179"/>
      <c r="I82" s="5"/>
      <c r="J82" s="5"/>
      <c r="K82" s="180"/>
      <c r="L82" s="4">
        <f>+SUM(L8,L20,L28,L32,L40,L44:L47,L59,L67,L71,L77,L81)</f>
        <v>0</v>
      </c>
      <c r="M82" s="3"/>
      <c r="N82" s="1">
        <v>1</v>
      </c>
      <c r="O82" s="1">
        <f>+IF(M75="A",N82*3,IF(M75="B",N82*2,IF(M75="C",N82*1,"")))</f>
      </c>
      <c r="P82" s="1">
        <f>+N82*3</f>
        <v>3</v>
      </c>
      <c r="Q82" s="1">
        <f>+N82*2</f>
        <v>2</v>
      </c>
      <c r="R82" s="1">
        <f>+N82*1</f>
        <v>1</v>
      </c>
    </row>
    <row r="83" spans="1:18" ht="21" customHeight="1" thickTop="1">
      <c r="A83" s="142"/>
      <c r="B83" s="120"/>
      <c r="C83" s="143"/>
      <c r="D83" s="143"/>
      <c r="E83" s="143"/>
      <c r="F83" s="120"/>
      <c r="G83" s="120"/>
      <c r="H83" s="120"/>
      <c r="I83" s="120"/>
      <c r="J83" s="120"/>
      <c r="K83" s="120"/>
      <c r="L83" s="144"/>
      <c r="P83" s="23">
        <f>SUM(P8:P81)</f>
        <v>36</v>
      </c>
      <c r="Q83" s="23">
        <f>SUM(Q8:Q81)</f>
        <v>24</v>
      </c>
      <c r="R83" s="23">
        <f>SUM(R8:R81)</f>
        <v>12</v>
      </c>
    </row>
    <row r="84" spans="1:12" ht="15" thickBot="1">
      <c r="A84" s="145" t="s">
        <v>80</v>
      </c>
      <c r="B84" s="145"/>
      <c r="C84" s="145"/>
      <c r="D84" s="145"/>
      <c r="E84" s="145"/>
      <c r="F84" s="145"/>
      <c r="G84" s="145"/>
      <c r="H84" s="145"/>
      <c r="I84" s="23"/>
      <c r="J84" s="23"/>
      <c r="K84" s="146"/>
      <c r="L84" s="146"/>
    </row>
    <row r="85" spans="1:12" ht="14.25" customHeight="1">
      <c r="A85" s="73" t="s">
        <v>102</v>
      </c>
      <c r="B85" s="74"/>
      <c r="C85" s="74"/>
      <c r="D85" s="74"/>
      <c r="E85" s="75"/>
      <c r="F85" s="147" t="s">
        <v>67</v>
      </c>
      <c r="G85" s="148"/>
      <c r="H85" s="147" t="s">
        <v>68</v>
      </c>
      <c r="I85" s="149"/>
      <c r="J85" s="176" t="s">
        <v>69</v>
      </c>
      <c r="K85" s="177"/>
      <c r="L85" s="8"/>
    </row>
    <row r="86" spans="1:12" ht="14.25" customHeight="1">
      <c r="A86" s="85"/>
      <c r="B86" s="77"/>
      <c r="C86" s="77"/>
      <c r="D86" s="77"/>
      <c r="E86" s="78"/>
      <c r="F86" s="36" t="s">
        <v>8</v>
      </c>
      <c r="G86" s="36" t="s">
        <v>18</v>
      </c>
      <c r="H86" s="36" t="s">
        <v>19</v>
      </c>
      <c r="I86" s="150" t="s">
        <v>20</v>
      </c>
      <c r="J86" s="151" t="s">
        <v>9</v>
      </c>
      <c r="K86" s="152" t="s">
        <v>21</v>
      </c>
      <c r="L86" s="8"/>
    </row>
    <row r="87" spans="1:12" ht="36" customHeight="1" thickBot="1">
      <c r="A87" s="153" t="s">
        <v>22</v>
      </c>
      <c r="B87" s="154"/>
      <c r="C87" s="154"/>
      <c r="D87" s="154"/>
      <c r="E87" s="155"/>
      <c r="F87" s="156" t="str">
        <f>+RIGHTB(G87,3)+1&amp;"以上"</f>
        <v>31以上</v>
      </c>
      <c r="G87" s="156" t="str">
        <f>+RIGHTB(H87,3)+1&amp;"～"&amp;ROUND(P$83*0.5,0)+R$83</f>
        <v>27～30</v>
      </c>
      <c r="H87" s="156" t="str">
        <f>+RIGHTB(I87,3)+1&amp;"～"&amp;ROUND(P$83*0.4,0)+R$83</f>
        <v>24～26</v>
      </c>
      <c r="I87" s="157" t="str">
        <f>+RIGHTB(J87,3)+1&amp;"～"&amp;ROUND(P$83*0.3,0)+R$83</f>
        <v>20～23</v>
      </c>
      <c r="J87" s="158" t="str">
        <f>+LEFTB(K87,3)+1&amp;"～"&amp;ROUND(P$83*0.2,0)+R$83</f>
        <v>17～19</v>
      </c>
      <c r="K87" s="159" t="str">
        <f>+ROUND(P$83*0.1,0)+R$83&amp;"以下"</f>
        <v>16以下</v>
      </c>
      <c r="L87" s="8"/>
    </row>
    <row r="88" spans="1:11" ht="40.5" hidden="1">
      <c r="A88" s="28" t="s">
        <v>23</v>
      </c>
      <c r="B88" s="29"/>
      <c r="C88" s="29"/>
      <c r="D88" s="29"/>
      <c r="E88" s="30"/>
      <c r="F88" s="156" t="s">
        <v>29</v>
      </c>
      <c r="G88" s="156" t="s">
        <v>24</v>
      </c>
      <c r="H88" s="156" t="s">
        <v>25</v>
      </c>
      <c r="I88" s="156" t="s">
        <v>26</v>
      </c>
      <c r="J88" s="137" t="s">
        <v>27</v>
      </c>
      <c r="K88" s="137" t="s">
        <v>28</v>
      </c>
    </row>
    <row r="89" ht="15" thickBot="1"/>
    <row r="90" spans="1:13" ht="48" customHeight="1" thickBot="1" thickTop="1">
      <c r="A90" s="160" t="s">
        <v>30</v>
      </c>
      <c r="B90" s="161" t="s">
        <v>133</v>
      </c>
      <c r="C90" s="162" t="s">
        <v>121</v>
      </c>
      <c r="D90" s="163"/>
      <c r="E90" s="163"/>
      <c r="F90" s="163"/>
      <c r="G90" s="163"/>
      <c r="H90" s="141"/>
      <c r="I90" s="164" t="s">
        <v>44</v>
      </c>
      <c r="J90" s="163"/>
      <c r="K90" s="165"/>
      <c r="L90" s="32"/>
      <c r="M90" s="166"/>
    </row>
    <row r="91" ht="14.25" thickTop="1"/>
    <row r="92" spans="1:13" s="23" customFormat="1" ht="22.5" customHeight="1">
      <c r="A92" s="23" t="s">
        <v>70</v>
      </c>
      <c r="B92" s="167"/>
      <c r="F92" s="146"/>
      <c r="G92" s="146"/>
      <c r="H92" s="146"/>
      <c r="I92" s="146"/>
      <c r="J92" s="146"/>
      <c r="K92" s="146"/>
      <c r="L92" s="146"/>
      <c r="M92" s="146"/>
    </row>
    <row r="93" spans="1:13" s="23" customFormat="1" ht="21" customHeight="1">
      <c r="A93" s="28" t="s">
        <v>71</v>
      </c>
      <c r="B93" s="29"/>
      <c r="C93" s="29"/>
      <c r="D93" s="29"/>
      <c r="E93" s="29"/>
      <c r="F93" s="29"/>
      <c r="G93" s="30"/>
      <c r="H93" s="168" t="s">
        <v>134</v>
      </c>
      <c r="I93" s="168" t="s">
        <v>135</v>
      </c>
      <c r="J93" s="168" t="s">
        <v>136</v>
      </c>
      <c r="K93" s="146"/>
      <c r="L93" s="22"/>
      <c r="M93" s="22"/>
    </row>
    <row r="94" spans="1:13" ht="21" customHeight="1">
      <c r="A94" s="66" t="s">
        <v>101</v>
      </c>
      <c r="B94" s="92"/>
      <c r="C94" s="92"/>
      <c r="D94" s="92"/>
      <c r="E94" s="67"/>
      <c r="F94" s="169" t="s">
        <v>72</v>
      </c>
      <c r="G94" s="170"/>
      <c r="H94" s="36" t="s">
        <v>96</v>
      </c>
      <c r="I94" s="36" t="s">
        <v>123</v>
      </c>
      <c r="J94" s="36" t="s">
        <v>99</v>
      </c>
      <c r="K94" s="146"/>
      <c r="L94" s="22"/>
      <c r="M94" s="22"/>
    </row>
    <row r="95" spans="1:13" ht="21" customHeight="1">
      <c r="A95" s="89"/>
      <c r="B95" s="171"/>
      <c r="C95" s="171"/>
      <c r="D95" s="171"/>
      <c r="E95" s="90"/>
      <c r="F95" s="169" t="s">
        <v>73</v>
      </c>
      <c r="G95" s="170"/>
      <c r="H95" s="36" t="s">
        <v>97</v>
      </c>
      <c r="I95" s="36" t="s">
        <v>98</v>
      </c>
      <c r="J95" s="36" t="s">
        <v>99</v>
      </c>
      <c r="K95" s="146"/>
      <c r="L95" s="22"/>
      <c r="M95" s="22"/>
    </row>
    <row r="96" spans="1:13" ht="21" customHeight="1">
      <c r="A96" s="89"/>
      <c r="B96" s="171"/>
      <c r="C96" s="171"/>
      <c r="D96" s="171"/>
      <c r="E96" s="90"/>
      <c r="F96" s="169" t="s">
        <v>106</v>
      </c>
      <c r="G96" s="170"/>
      <c r="H96" s="36" t="s">
        <v>105</v>
      </c>
      <c r="I96" s="36" t="s">
        <v>110</v>
      </c>
      <c r="J96" s="36" t="s">
        <v>111</v>
      </c>
      <c r="K96" s="146"/>
      <c r="L96" s="22"/>
      <c r="M96" s="22"/>
    </row>
    <row r="97" spans="1:13" ht="21" customHeight="1">
      <c r="A97" s="89"/>
      <c r="B97" s="171"/>
      <c r="C97" s="171"/>
      <c r="D97" s="171"/>
      <c r="E97" s="90"/>
      <c r="F97" s="169" t="s">
        <v>114</v>
      </c>
      <c r="G97" s="170"/>
      <c r="H97" s="36" t="s">
        <v>115</v>
      </c>
      <c r="I97" s="36" t="s">
        <v>116</v>
      </c>
      <c r="J97" s="36" t="s">
        <v>117</v>
      </c>
      <c r="K97" s="146"/>
      <c r="L97" s="22"/>
      <c r="M97" s="22"/>
    </row>
    <row r="98" spans="1:13" ht="21" customHeight="1">
      <c r="A98" s="89"/>
      <c r="B98" s="171"/>
      <c r="C98" s="171"/>
      <c r="D98" s="171"/>
      <c r="E98" s="90"/>
      <c r="F98" s="169" t="s">
        <v>107</v>
      </c>
      <c r="G98" s="170"/>
      <c r="H98" s="36" t="s">
        <v>118</v>
      </c>
      <c r="I98" s="36" t="s">
        <v>119</v>
      </c>
      <c r="J98" s="36" t="s">
        <v>120</v>
      </c>
      <c r="K98" s="146"/>
      <c r="L98" s="22"/>
      <c r="M98" s="22"/>
    </row>
    <row r="99" spans="1:13" ht="21" customHeight="1">
      <c r="A99" s="89"/>
      <c r="B99" s="171"/>
      <c r="C99" s="171"/>
      <c r="D99" s="171"/>
      <c r="E99" s="90"/>
      <c r="F99" s="169" t="s">
        <v>74</v>
      </c>
      <c r="G99" s="170"/>
      <c r="H99" s="36" t="s">
        <v>100</v>
      </c>
      <c r="I99" s="36" t="s">
        <v>113</v>
      </c>
      <c r="J99" s="36" t="s">
        <v>112</v>
      </c>
      <c r="K99" s="146"/>
      <c r="L99" s="22"/>
      <c r="M99" s="22"/>
    </row>
    <row r="100" spans="1:10" ht="21" customHeight="1">
      <c r="A100" s="68"/>
      <c r="B100" s="139"/>
      <c r="C100" s="139"/>
      <c r="D100" s="139"/>
      <c r="E100" s="69"/>
      <c r="F100" s="169" t="s">
        <v>75</v>
      </c>
      <c r="G100" s="170"/>
      <c r="H100" s="36" t="s">
        <v>105</v>
      </c>
      <c r="I100" s="36" t="s">
        <v>110</v>
      </c>
      <c r="J100" s="36" t="s">
        <v>111</v>
      </c>
    </row>
  </sheetData>
  <mergeCells count="142">
    <mergeCell ref="I90:K90"/>
    <mergeCell ref="F96:G96"/>
    <mergeCell ref="F97:G97"/>
    <mergeCell ref="F98:G98"/>
    <mergeCell ref="C90:G90"/>
    <mergeCell ref="F99:G99"/>
    <mergeCell ref="A93:G93"/>
    <mergeCell ref="F94:G94"/>
    <mergeCell ref="F95:G95"/>
    <mergeCell ref="A94:E100"/>
    <mergeCell ref="F100:G100"/>
    <mergeCell ref="F81:H81"/>
    <mergeCell ref="J77:J78"/>
    <mergeCell ref="J44:J45"/>
    <mergeCell ref="D52:E53"/>
    <mergeCell ref="D56:E57"/>
    <mergeCell ref="I67:I68"/>
    <mergeCell ref="I69:L70"/>
    <mergeCell ref="D75:E76"/>
    <mergeCell ref="K46:K47"/>
    <mergeCell ref="L77:L78"/>
    <mergeCell ref="I40:I41"/>
    <mergeCell ref="B71:B76"/>
    <mergeCell ref="I61:L66"/>
    <mergeCell ref="K40:K41"/>
    <mergeCell ref="L40:L41"/>
    <mergeCell ref="J59:J60"/>
    <mergeCell ref="I44:I45"/>
    <mergeCell ref="I42:L43"/>
    <mergeCell ref="K71:K72"/>
    <mergeCell ref="K67:K68"/>
    <mergeCell ref="L32:L33"/>
    <mergeCell ref="I34:L39"/>
    <mergeCell ref="I59:I60"/>
    <mergeCell ref="J85:K85"/>
    <mergeCell ref="J71:J72"/>
    <mergeCell ref="I71:I72"/>
    <mergeCell ref="K77:K78"/>
    <mergeCell ref="I73:L76"/>
    <mergeCell ref="I32:I33"/>
    <mergeCell ref="J32:J33"/>
    <mergeCell ref="A1:L1"/>
    <mergeCell ref="I30:L31"/>
    <mergeCell ref="B28:B31"/>
    <mergeCell ref="F5:H6"/>
    <mergeCell ref="L5:L6"/>
    <mergeCell ref="B8:B19"/>
    <mergeCell ref="D16:E17"/>
    <mergeCell ref="D18:E19"/>
    <mergeCell ref="E26:E27"/>
    <mergeCell ref="D10:E11"/>
    <mergeCell ref="K32:K33"/>
    <mergeCell ref="D36:E37"/>
    <mergeCell ref="D38:E39"/>
    <mergeCell ref="J28:J29"/>
    <mergeCell ref="K28:K29"/>
    <mergeCell ref="I77:I78"/>
    <mergeCell ref="C44:E45"/>
    <mergeCell ref="D50:E51"/>
    <mergeCell ref="E63:E64"/>
    <mergeCell ref="I46:I47"/>
    <mergeCell ref="D63:D64"/>
    <mergeCell ref="C48:C57"/>
    <mergeCell ref="D48:E49"/>
    <mergeCell ref="D61:E62"/>
    <mergeCell ref="D54:E55"/>
    <mergeCell ref="A46:A57"/>
    <mergeCell ref="C10:C19"/>
    <mergeCell ref="C22:C27"/>
    <mergeCell ref="C30:C31"/>
    <mergeCell ref="C46:E47"/>
    <mergeCell ref="C28:E29"/>
    <mergeCell ref="D30:E31"/>
    <mergeCell ref="D24:D25"/>
    <mergeCell ref="D26:D27"/>
    <mergeCell ref="D14:E15"/>
    <mergeCell ref="L8:L9"/>
    <mergeCell ref="L20:L21"/>
    <mergeCell ref="L28:L29"/>
    <mergeCell ref="I10:L19"/>
    <mergeCell ref="I22:L27"/>
    <mergeCell ref="J20:J21"/>
    <mergeCell ref="I28:I29"/>
    <mergeCell ref="I8:I9"/>
    <mergeCell ref="K8:K9"/>
    <mergeCell ref="J8:J9"/>
    <mergeCell ref="J46:J47"/>
    <mergeCell ref="J67:J68"/>
    <mergeCell ref="I48:L57"/>
    <mergeCell ref="K59:K60"/>
    <mergeCell ref="L46:L47"/>
    <mergeCell ref="L59:L60"/>
    <mergeCell ref="L67:L68"/>
    <mergeCell ref="A88:E88"/>
    <mergeCell ref="A87:E87"/>
    <mergeCell ref="H85:I85"/>
    <mergeCell ref="A85:E86"/>
    <mergeCell ref="F85:G85"/>
    <mergeCell ref="C81:E81"/>
    <mergeCell ref="E65:E66"/>
    <mergeCell ref="C69:C70"/>
    <mergeCell ref="D73:E74"/>
    <mergeCell ref="C67:E68"/>
    <mergeCell ref="D79:E80"/>
    <mergeCell ref="C77:E78"/>
    <mergeCell ref="C73:C76"/>
    <mergeCell ref="D69:E70"/>
    <mergeCell ref="D65:D66"/>
    <mergeCell ref="L44:L45"/>
    <mergeCell ref="A59:A80"/>
    <mergeCell ref="B67:B70"/>
    <mergeCell ref="B59:B66"/>
    <mergeCell ref="B77:B80"/>
    <mergeCell ref="B46:B57"/>
    <mergeCell ref="C59:E60"/>
    <mergeCell ref="C71:E72"/>
    <mergeCell ref="I79:L80"/>
    <mergeCell ref="L71:L72"/>
    <mergeCell ref="B44:B45"/>
    <mergeCell ref="K44:K45"/>
    <mergeCell ref="D42:E43"/>
    <mergeCell ref="C34:C39"/>
    <mergeCell ref="B32:B39"/>
    <mergeCell ref="C32:E33"/>
    <mergeCell ref="D34:E35"/>
    <mergeCell ref="J40:J41"/>
    <mergeCell ref="B40:B43"/>
    <mergeCell ref="C40:E41"/>
    <mergeCell ref="C42:C43"/>
    <mergeCell ref="C20:E21"/>
    <mergeCell ref="C8:E9"/>
    <mergeCell ref="E24:E25"/>
    <mergeCell ref="B3:D3"/>
    <mergeCell ref="G3:H3"/>
    <mergeCell ref="D22:E23"/>
    <mergeCell ref="I20:I21"/>
    <mergeCell ref="I5:K5"/>
    <mergeCell ref="K20:K21"/>
    <mergeCell ref="A5:E6"/>
    <mergeCell ref="B20:B27"/>
    <mergeCell ref="A8:A45"/>
    <mergeCell ref="D12:E13"/>
  </mergeCells>
  <printOptions horizontalCentered="1"/>
  <pageMargins left="0.3937007874015748" right="0.3937007874015748" top="0.7086614173228347" bottom="0.3937007874015748" header="0.5118110236220472" footer="0.1968503937007874"/>
  <pageSetup fitToHeight="2" horizontalDpi="200" verticalDpi="200" orientation="portrait" paperSize="9" scale="75" r:id="rId3"/>
  <headerFooter alignWithMargins="0">
    <oddFooter>&amp;C&amp;P&amp;R&amp;A</oddFooter>
  </headerFooter>
  <rowBreaks count="1" manualBreakCount="1">
    <brk id="58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畜特資金審査マニュアル</dc:title>
  <dc:subject>借換２年目以降・見直し計画用審査シート</dc:subject>
  <dc:creator>shiobara</dc:creator>
  <cp:keywords/>
  <dc:description/>
  <cp:lastModifiedBy>chiku-191</cp:lastModifiedBy>
  <cp:lastPrinted>2006-07-19T00:43:49Z</cp:lastPrinted>
  <dcterms:created xsi:type="dcterms:W3CDTF">2006-02-09T16:23:03Z</dcterms:created>
  <dcterms:modified xsi:type="dcterms:W3CDTF">2006-07-19T00:45:48Z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-1886275414</vt:i4>
  </property>
  <property fmtid="{D5CDD505-2E9C-101B-9397-08002B2CF9AE}" pid="3" name="_EmailSubject">
    <vt:lpwstr>最終版</vt:lpwstr>
  </property>
  <property fmtid="{D5CDD505-2E9C-101B-9397-08002B2CF9AE}" pid="4" name="_AuthorEmail">
    <vt:lpwstr>shiobara@chikusankyokai.or.jp</vt:lpwstr>
  </property>
  <property fmtid="{D5CDD505-2E9C-101B-9397-08002B2CF9AE}" pid="5" name="_AuthorEmailDisplayName">
    <vt:lpwstr>畜産協会　塩原</vt:lpwstr>
  </property>
  <property fmtid="{D5CDD505-2E9C-101B-9397-08002B2CF9AE}" pid="6" name="_ReviewingToolsShownOnce">
    <vt:lpwstr/>
  </property>
</Properties>
</file>