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9450" activeTab="1"/>
  </bookViews>
  <sheets>
    <sheet name="menu" sheetId="1" r:id="rId1"/>
    <sheet name="表紙" sheetId="2" r:id="rId2"/>
    <sheet name="経営活性化計画" sheetId="3" r:id="rId3"/>
    <sheet name="生活改善の計画" sheetId="4" r:id="rId4"/>
    <sheet name="設備投資の計画" sheetId="5" r:id="rId5"/>
    <sheet name="経営収支計画（家族）" sheetId="6" r:id="rId6"/>
    <sheet name="負債整理計画" sheetId="7" r:id="rId7"/>
    <sheet name="付属資料（酪農）" sheetId="8" r:id="rId8"/>
  </sheets>
  <definedNames>
    <definedName name="_xlnm.Print_Area" localSheetId="2">'経営活性化計画'!$A$2:$X$107</definedName>
    <definedName name="_xlnm.Print_Area" localSheetId="5">'経営収支計画（家族）'!$A$2:$Y$45</definedName>
    <definedName name="_xlnm.Print_Area" localSheetId="3">'生活改善の計画'!$A$2:$W$27</definedName>
    <definedName name="_xlnm.Print_Area" localSheetId="4">'設備投資の計画'!$A$2:$I$33</definedName>
    <definedName name="_xlnm.Print_Area" localSheetId="1">'表紙'!$A$1:$I$23</definedName>
    <definedName name="_xlnm.Print_Area" localSheetId="7">'付属資料（酪農）'!$A$4:$J$45</definedName>
    <definedName name="_xlnm.Print_Area" localSheetId="6">'負債整理計画'!$A$2:$AQ$60</definedName>
    <definedName name="_xlnm.Print_Titles" localSheetId="2">'経営活性化計画'!$A:$D,'経営活性化計画'!$2:$4</definedName>
    <definedName name="_xlnm.Print_Titles" localSheetId="5">'経営収支計画（家族）'!$A:$C,'経営収支計画（家族）'!$2:$4</definedName>
    <definedName name="_xlnm.Print_Titles" localSheetId="6">'負債整理計画'!$A:$G,'負債整理計画'!$2:$5</definedName>
    <definedName name="種別">'menu'!$A$17:$A$18</definedName>
    <definedName name="対象年">'menu'!$A$3:$A$12</definedName>
  </definedNames>
  <calcPr fullCalcOnLoad="1"/>
</workbook>
</file>

<file path=xl/sharedStrings.xml><?xml version="1.0" encoding="utf-8"?>
<sst xmlns="http://schemas.openxmlformats.org/spreadsheetml/2006/main" count="582" uniqueCount="313">
  <si>
    <t>経営体名</t>
  </si>
  <si>
    <t>住所</t>
  </si>
  <si>
    <t>年度</t>
  </si>
  <si>
    <t>人</t>
  </si>
  <si>
    <t>家畜</t>
  </si>
  <si>
    <t>計</t>
  </si>
  <si>
    <t>資本金</t>
  </si>
  <si>
    <t>計</t>
  </si>
  <si>
    <t>計</t>
  </si>
  <si>
    <t>繰延資産</t>
  </si>
  <si>
    <t>合計</t>
  </si>
  <si>
    <t>区          分</t>
  </si>
  <si>
    <t>実績</t>
  </si>
  <si>
    <t>ａ</t>
  </si>
  <si>
    <t>うち飼料作物作付け面積</t>
  </si>
  <si>
    <t>山林原野</t>
  </si>
  <si>
    <t>牧草</t>
  </si>
  <si>
    <t>ａ</t>
  </si>
  <si>
    <t>青刈類</t>
  </si>
  <si>
    <t>その他</t>
  </si>
  <si>
    <t>乳用牛</t>
  </si>
  <si>
    <t>頭</t>
  </si>
  <si>
    <t>平均分娩間隔</t>
  </si>
  <si>
    <t>ヵ月</t>
  </si>
  <si>
    <t>区            分</t>
  </si>
  <si>
    <t>その他部門</t>
  </si>
  <si>
    <t>農外収入</t>
  </si>
  <si>
    <t>農外支出</t>
  </si>
  <si>
    <t>農家収入</t>
  </si>
  <si>
    <t>可処分収入</t>
  </si>
  <si>
    <t>家計費</t>
  </si>
  <si>
    <t>資金過不足</t>
  </si>
  <si>
    <t>償還財源</t>
  </si>
  <si>
    <t>償還財源</t>
  </si>
  <si>
    <t>制度資金</t>
  </si>
  <si>
    <t>小計</t>
  </si>
  <si>
    <t>（単位：円）</t>
  </si>
  <si>
    <t>期　　　　首</t>
  </si>
  <si>
    <t>期　　　　末</t>
  </si>
  <si>
    <t>土地</t>
  </si>
  <si>
    <t>合計</t>
  </si>
  <si>
    <t>平均分娩間隔</t>
  </si>
  <si>
    <t>ａ</t>
  </si>
  <si>
    <t>ａ</t>
  </si>
  <si>
    <t>田（実面積）</t>
  </si>
  <si>
    <t>畑・樹園地（実面積）</t>
  </si>
  <si>
    <t>うち借入地</t>
  </si>
  <si>
    <t>うち借入・共同利用地</t>
  </si>
  <si>
    <t>当該年購入に係るもの</t>
  </si>
  <si>
    <t>次年度以降に支払うもの</t>
  </si>
  <si>
    <t>前年以前の購入に係るもの</t>
  </si>
  <si>
    <t>利息</t>
  </si>
  <si>
    <t>うち粗飼料</t>
  </si>
  <si>
    <t>飼料購入費</t>
  </si>
  <si>
    <t>家畜購入費</t>
  </si>
  <si>
    <t>農協系統資金</t>
  </si>
  <si>
    <t>借入金残高</t>
  </si>
  <si>
    <t>買掛未払金</t>
  </si>
  <si>
    <t>資金名</t>
  </si>
  <si>
    <t>農業支出</t>
  </si>
  <si>
    <t>所属</t>
  </si>
  <si>
    <t>氏名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</si>
  <si>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</si>
  <si>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</si>
  <si>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</si>
  <si>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</si>
  <si>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</si>
  <si>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</si>
  <si>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</si>
  <si>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</si>
  <si>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</si>
  <si>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</si>
  <si>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１．生産計画</t>
  </si>
  <si>
    <t>担当者</t>
  </si>
  <si>
    <t>所属機関名</t>
  </si>
  <si>
    <t>小計</t>
  </si>
  <si>
    <t>飼料作物</t>
  </si>
  <si>
    <t>商品作物</t>
  </si>
  <si>
    <t>作付け計画</t>
  </si>
  <si>
    <t>土地利用</t>
  </si>
  <si>
    <t>耕地</t>
  </si>
  <si>
    <t>労働力</t>
  </si>
  <si>
    <t>ア</t>
  </si>
  <si>
    <t>イ</t>
  </si>
  <si>
    <t>ア＋イ</t>
  </si>
  <si>
    <t>①</t>
  </si>
  <si>
    <t>②</t>
  </si>
  <si>
    <t>③</t>
  </si>
  <si>
    <t>④</t>
  </si>
  <si>
    <t>当該年支払額（①－②＋③＋④）</t>
  </si>
  <si>
    <t>⑤</t>
  </si>
  <si>
    <t>⑥</t>
  </si>
  <si>
    <t>⑦</t>
  </si>
  <si>
    <t>⑧</t>
  </si>
  <si>
    <t>当該年支払額（⑤－⑥＋⑦＋⑧）</t>
  </si>
  <si>
    <t>Ａ</t>
  </si>
  <si>
    <t>Ｂ</t>
  </si>
  <si>
    <t>ａ</t>
  </si>
  <si>
    <t>ｂ</t>
  </si>
  <si>
    <t>Ｃ</t>
  </si>
  <si>
    <t>Ｄ</t>
  </si>
  <si>
    <t>Ｅ</t>
  </si>
  <si>
    <t>Ｆ</t>
  </si>
  <si>
    <t>Ｇ</t>
  </si>
  <si>
    <t>Ｊ</t>
  </si>
  <si>
    <t>Ｋ</t>
  </si>
  <si>
    <t>Ｉ－Ｊ</t>
  </si>
  <si>
    <t>２．生活改善の計画</t>
  </si>
  <si>
    <t>幼稚園以下</t>
  </si>
  <si>
    <t>小学生</t>
  </si>
  <si>
    <t>中学生</t>
  </si>
  <si>
    <t>高校生</t>
  </si>
  <si>
    <t>大学生</t>
  </si>
  <si>
    <t>社会人</t>
  </si>
  <si>
    <t>その他</t>
  </si>
  <si>
    <t>教育費</t>
  </si>
  <si>
    <t>千円</t>
  </si>
  <si>
    <t>住居費</t>
  </si>
  <si>
    <t>被服費</t>
  </si>
  <si>
    <t>年金・健康保険税</t>
  </si>
  <si>
    <t>Ｌ</t>
  </si>
  <si>
    <t>Ｍ</t>
  </si>
  <si>
    <t>Ｎ</t>
  </si>
  <si>
    <t>うち補助金・奨励金等</t>
  </si>
  <si>
    <t>農業収入</t>
  </si>
  <si>
    <t>農業収支</t>
  </si>
  <si>
    <t>農外収支</t>
  </si>
  <si>
    <t>Ｈ</t>
  </si>
  <si>
    <t>Ｉ</t>
  </si>
  <si>
    <t>Ｄ＋Ｅ＋Ｆ</t>
  </si>
  <si>
    <t>Ｇ－Ｈ</t>
  </si>
  <si>
    <t>所得税・固定資産税等租税</t>
  </si>
  <si>
    <t>被贈・年金・公的扶助等</t>
  </si>
  <si>
    <t>償還額</t>
  </si>
  <si>
    <t>家族の構成</t>
  </si>
  <si>
    <t>３．設備投資の計画</t>
  </si>
  <si>
    <t>所要額
（千円）</t>
  </si>
  <si>
    <t>うち借入金</t>
  </si>
  <si>
    <t>うち自己資金</t>
  </si>
  <si>
    <t>備考</t>
  </si>
  <si>
    <t>うち預貯金引出</t>
  </si>
  <si>
    <t>４．経営収支計画</t>
  </si>
  <si>
    <t xml:space="preserve"> うち経産牛</t>
  </si>
  <si>
    <t xml:space="preserve"> うち育成牛</t>
  </si>
  <si>
    <t>肉専用種繁殖雌牛</t>
  </si>
  <si>
    <t>肉専用種肥育牛</t>
  </si>
  <si>
    <t>肉専用種との交雑肥育牛</t>
  </si>
  <si>
    <t>乳用種肥育牛</t>
  </si>
  <si>
    <t>生産状況</t>
  </si>
  <si>
    <t>生乳生産量</t>
  </si>
  <si>
    <t>ｔ</t>
  </si>
  <si>
    <t>子牛販売頭数</t>
  </si>
  <si>
    <t>経産牛更新頭数</t>
  </si>
  <si>
    <t>生乳1㎏当たり販売価格</t>
  </si>
  <si>
    <t>円</t>
  </si>
  <si>
    <t>子牛平均販売価格</t>
  </si>
  <si>
    <t>肉専繁殖牛</t>
  </si>
  <si>
    <t>子牛事故死亡頭数</t>
  </si>
  <si>
    <t>子牛保留頭数</t>
  </si>
  <si>
    <t>去勢</t>
  </si>
  <si>
    <t>販売頭数</t>
  </si>
  <si>
    <t>平均販売価格</t>
  </si>
  <si>
    <t>千円</t>
  </si>
  <si>
    <t>雌</t>
  </si>
  <si>
    <t>成牛更新頭数</t>
  </si>
  <si>
    <t>雌牛外部導入頭数</t>
  </si>
  <si>
    <t>廃用牛平均販売価格</t>
  </si>
  <si>
    <t>肉専用種肥育牛</t>
  </si>
  <si>
    <t>導入頭数</t>
  </si>
  <si>
    <t>平均導入月齢</t>
  </si>
  <si>
    <t>出荷頭数</t>
  </si>
  <si>
    <t>平均出荷月齢</t>
  </si>
  <si>
    <t>平均枝肉重量</t>
  </si>
  <si>
    <t>㎏</t>
  </si>
  <si>
    <t>事故死亡頭数</t>
  </si>
  <si>
    <t>㎏</t>
  </si>
  <si>
    <t>乳用種肥育牛</t>
  </si>
  <si>
    <t>導入頭数</t>
  </si>
  <si>
    <t>㎏</t>
  </si>
  <si>
    <t>乳用牛</t>
  </si>
  <si>
    <t>ほ育・育成牛</t>
  </si>
  <si>
    <t>借入計画</t>
  </si>
  <si>
    <t>見直し計画</t>
  </si>
  <si>
    <t>畜特資金</t>
  </si>
  <si>
    <t>経営の現状と問題点</t>
  </si>
  <si>
    <t>経営体の考え</t>
  </si>
  <si>
    <t>融資機関の考え</t>
  </si>
  <si>
    <t>技術面</t>
  </si>
  <si>
    <t>経営収支面</t>
  </si>
  <si>
    <t>生活面</t>
  </si>
  <si>
    <t>７．経営の課題と改善方向</t>
  </si>
  <si>
    <t>成牛分娩頭数</t>
  </si>
  <si>
    <t>改善方向</t>
  </si>
  <si>
    <t>売掛金</t>
  </si>
  <si>
    <t>未収入金</t>
  </si>
  <si>
    <t>仮払金</t>
  </si>
  <si>
    <t>仮払消費税等</t>
  </si>
  <si>
    <t>建物・構築物</t>
  </si>
  <si>
    <t>機械装置</t>
  </si>
  <si>
    <t>車両運搬具</t>
  </si>
  <si>
    <t>器具備品</t>
  </si>
  <si>
    <t>無形
固定
資産</t>
  </si>
  <si>
    <t>ソフトウェア</t>
  </si>
  <si>
    <t>電話加入権</t>
  </si>
  <si>
    <t>投資等</t>
  </si>
  <si>
    <t>出資金</t>
  </si>
  <si>
    <t>保険積立金</t>
  </si>
  <si>
    <t>負債</t>
  </si>
  <si>
    <t>買掛金</t>
  </si>
  <si>
    <t>短期借入金</t>
  </si>
  <si>
    <t>仮受金</t>
  </si>
  <si>
    <t>未払消費税等</t>
  </si>
  <si>
    <t>固定
負債</t>
  </si>
  <si>
    <t>長期借入金</t>
  </si>
  <si>
    <t>資本</t>
  </si>
  <si>
    <t>当期未処分利益</t>
  </si>
  <si>
    <t>６．最近時１年間の資産負債の動き</t>
  </si>
  <si>
    <t>現金・普通預金</t>
  </si>
  <si>
    <t>飼料</t>
  </si>
  <si>
    <t>当座資産</t>
  </si>
  <si>
    <t>棚卸資産</t>
  </si>
  <si>
    <t>有形固定資産</t>
  </si>
  <si>
    <t>流動負債</t>
  </si>
  <si>
    <t>固定資産</t>
  </si>
  <si>
    <t>流動資産</t>
  </si>
  <si>
    <t>未払金・未払費用</t>
  </si>
  <si>
    <t>その他部門</t>
  </si>
  <si>
    <t>その他部門の内容</t>
  </si>
  <si>
    <t>農外収支の内容</t>
  </si>
  <si>
    <t>畜産部門</t>
  </si>
  <si>
    <t>うち主産物販売</t>
  </si>
  <si>
    <t>畜産部門</t>
  </si>
  <si>
    <t>豚</t>
  </si>
  <si>
    <t>分娩腹数</t>
  </si>
  <si>
    <t>腹</t>
  </si>
  <si>
    <t>離乳腹数</t>
  </si>
  <si>
    <t>離乳子豚頭数</t>
  </si>
  <si>
    <t>ほ乳開始子豚頭数</t>
  </si>
  <si>
    <t>事故死亡肥育豚頭数</t>
  </si>
  <si>
    <t>肉豚出荷頭数</t>
  </si>
  <si>
    <t>枝肉１㎏当たり販売価格</t>
  </si>
  <si>
    <t>円</t>
  </si>
  <si>
    <t>㎏</t>
  </si>
  <si>
    <t>頭</t>
  </si>
  <si>
    <t>平均出荷体重</t>
  </si>
  <si>
    <t xml:space="preserve">  うち畜産部門</t>
  </si>
  <si>
    <t>種雌豚</t>
  </si>
  <si>
    <t>経営改善支援資金</t>
  </si>
  <si>
    <t>畜舎用地</t>
  </si>
  <si>
    <t>家畜飼養頭数（期末）</t>
  </si>
  <si>
    <t>育成牛・初妊牛販売頭数</t>
  </si>
  <si>
    <t>経産牛１頭あたり産乳量</t>
  </si>
  <si>
    <t>資産処分</t>
  </si>
  <si>
    <t>Ｏ</t>
  </si>
  <si>
    <t>Ｋ－Ｌ＋Ｍ＋Ｎ＋Ｏ</t>
  </si>
  <si>
    <t>一般
金融
機関
資金</t>
  </si>
  <si>
    <t>実質余剰</t>
  </si>
  <si>
    <t>採草放牧地（実面積）</t>
  </si>
  <si>
    <t>うち放牧利用面積</t>
  </si>
  <si>
    <t>うち副産物販売</t>
  </si>
  <si>
    <t>うち堆肥販売</t>
  </si>
  <si>
    <t>その他部門　　イ－Ｃ</t>
  </si>
  <si>
    <t>ほ育育成牛</t>
  </si>
  <si>
    <t>食費</t>
  </si>
  <si>
    <t>光熱・水道費</t>
  </si>
  <si>
    <t>保健・医療費</t>
  </si>
  <si>
    <t>交際費</t>
  </si>
  <si>
    <t>交通・通信費</t>
  </si>
  <si>
    <t>教養・娯楽費</t>
  </si>
  <si>
    <t>借入年</t>
  </si>
  <si>
    <t>借入
利率</t>
  </si>
  <si>
    <t>最終
償還年</t>
  </si>
  <si>
    <t>５．借入金償還計画・借入金残高計画</t>
  </si>
  <si>
    <t>差引</t>
  </si>
  <si>
    <t>ｄ</t>
  </si>
  <si>
    <t>ｅ</t>
  </si>
  <si>
    <t>ｄ－ｅ</t>
  </si>
  <si>
    <t>家計費の内訳</t>
  </si>
  <si>
    <t>肥育用もと豚導入頭数</t>
  </si>
  <si>
    <t>科目</t>
  </si>
  <si>
    <t>農業経営従事者</t>
  </si>
  <si>
    <t>常時雇用者（実人員）</t>
  </si>
  <si>
    <t>定期預金・積立金</t>
  </si>
  <si>
    <t>自動車関係費</t>
  </si>
  <si>
    <t>生命保険等掛金</t>
  </si>
  <si>
    <t>個人</t>
  </si>
  <si>
    <t>法人</t>
  </si>
  <si>
    <t>個人</t>
  </si>
  <si>
    <t>減価償却費</t>
  </si>
  <si>
    <t>畜産部門　　　ア－Ｂ＋ｃ</t>
  </si>
  <si>
    <t>家族への労賃支払・役員報酬</t>
  </si>
  <si>
    <t>c</t>
  </si>
  <si>
    <t>ａ＋ｂ＋ｃ</t>
  </si>
  <si>
    <t>家族人数</t>
  </si>
  <si>
    <t>家族・法人役員（実人員）</t>
  </si>
  <si>
    <t>その他の経常的支出</t>
  </si>
  <si>
    <t>施設設備・機械器具取得に係る支払</t>
  </si>
  <si>
    <t>施設等取得に係る資金・運転資金等借入</t>
  </si>
  <si>
    <t>施設設備・機械器具取得の内容</t>
  </si>
  <si>
    <t>その他の経常的支出の内訳</t>
  </si>
  <si>
    <t>家畜購入頭数と単価</t>
  </si>
  <si>
    <t>飼料購入量と単価</t>
  </si>
  <si>
    <t>主産物販売量と単価</t>
  </si>
  <si>
    <t>預貯金引出・役員借入</t>
  </si>
  <si>
    <t>補助金奨励金の内容</t>
  </si>
  <si>
    <t>Ｂ＋Ｃ</t>
  </si>
  <si>
    <t>預貯金引出・役員借入の内容</t>
  </si>
  <si>
    <t>資産処分の内容</t>
  </si>
  <si>
    <t>畜産協会</t>
  </si>
  <si>
    <t>畜産農場</t>
  </si>
  <si>
    <t>前橋市亀里町１３１０番地ＪＡビル</t>
  </si>
  <si>
    <t>平成18年度</t>
  </si>
  <si>
    <t>畜産経営改善計画書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</si>
</sst>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_ ;[Red]\-#,##0\ "/>
    <numFmt numFmtId="179" formatCode="#,##0_ "/>
    <numFmt numFmtId="180" formatCode="0.0_ "/>
    <numFmt numFmtId="181" formatCode="#,##0_);[Red]\(#,##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28"/>
      <name val="明朝"/>
      <family val="1"/>
    </font>
    <font>
      <b/>
      <u val="double"/>
      <sz val="28"/>
      <name val="明朝"/>
      <family val="1"/>
    </font>
    <font>
      <sz val="6"/>
      <name val="明朝"/>
      <family val="3"/>
    </font>
    <font>
      <b/>
      <sz val="16"/>
      <name val="明朝"/>
      <family val="1"/>
    </font>
    <font>
      <sz val="14"/>
      <name val="明朝"/>
      <family val="1"/>
    </font>
    <font>
      <sz val="12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1"/>
      <name val="明朝"/>
      <family val="1"/>
    </font>
    <font>
      <sz val="11"/>
      <color indexed="39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7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tted"/>
      <right style="thin"/>
      <top style="thin"/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tted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 diagonalUp="1">
      <left>
        <color indexed="63"/>
      </left>
      <right style="thin"/>
      <top style="double"/>
      <bottom style="thin"/>
      <diagonal style="thin"/>
    </border>
    <border diagonalUp="1">
      <left style="thin"/>
      <right style="thin"/>
      <top style="double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hair"/>
    </border>
    <border>
      <left style="thin"/>
      <right style="thin"/>
      <top style="hair"/>
      <bottom style="double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 style="thin"/>
      <diagonal style="thin"/>
    </border>
    <border>
      <left style="thin"/>
      <right style="medium"/>
      <top style="medium"/>
      <bottom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 diagonalUp="1">
      <left style="thin"/>
      <right style="thin"/>
      <top style="double"/>
      <bottom>
        <color indexed="63"/>
      </bottom>
      <diagonal style="thin"/>
    </border>
    <border diagonalUp="1">
      <left style="thin"/>
      <right style="thin"/>
      <top>
        <color indexed="63"/>
      </top>
      <bottom style="double"/>
      <diagonal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6">
    <xf numFmtId="0" fontId="0" fillId="0" borderId="0" xfId="0" applyAlignment="1">
      <alignment/>
    </xf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0" fillId="0" borderId="5" xfId="0" applyBorder="1" applyAlignment="1" applyProtection="1">
      <alignment/>
      <protection/>
    </xf>
    <xf numFmtId="0" fontId="7" fillId="0" borderId="6" xfId="0" applyFont="1" applyBorder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shrinkToFit="1"/>
      <protection/>
    </xf>
    <xf numFmtId="0" fontId="9" fillId="0" borderId="13" xfId="0" applyFont="1" applyBorder="1" applyAlignment="1" applyProtection="1">
      <alignment horizontal="center" vertical="center" shrinkToFit="1"/>
      <protection/>
    </xf>
    <xf numFmtId="0" fontId="9" fillId="0" borderId="14" xfId="0" applyFont="1" applyBorder="1" applyAlignment="1" applyProtection="1">
      <alignment shrinkToFit="1"/>
      <protection locked="0"/>
    </xf>
    <xf numFmtId="0" fontId="9" fillId="0" borderId="15" xfId="0" applyFont="1" applyBorder="1" applyAlignment="1" applyProtection="1">
      <alignment horizontal="center" vertical="center" shrinkToFit="1"/>
      <protection/>
    </xf>
    <xf numFmtId="0" fontId="9" fillId="0" borderId="9" xfId="0" applyFont="1" applyBorder="1" applyAlignment="1" applyProtection="1">
      <alignment vertical="center" shrinkToFit="1"/>
      <protection/>
    </xf>
    <xf numFmtId="0" fontId="9" fillId="0" borderId="15" xfId="0" applyFont="1" applyBorder="1" applyAlignment="1" applyProtection="1">
      <alignment vertical="center" shrinkToFit="1"/>
      <protection/>
    </xf>
    <xf numFmtId="0" fontId="9" fillId="0" borderId="9" xfId="0" applyFont="1" applyBorder="1" applyAlignment="1" applyProtection="1">
      <alignment horizontal="left" vertical="center" shrinkToFit="1"/>
      <protection/>
    </xf>
    <xf numFmtId="0" fontId="9" fillId="0" borderId="15" xfId="0" applyFont="1" applyBorder="1" applyAlignment="1" applyProtection="1">
      <alignment horizontal="left" vertical="center" shrinkToFit="1"/>
      <protection/>
    </xf>
    <xf numFmtId="0" fontId="9" fillId="0" borderId="14" xfId="0" applyFont="1" applyBorder="1" applyAlignment="1" applyProtection="1">
      <alignment horizontal="center" vertical="center" shrinkToFit="1"/>
      <protection/>
    </xf>
    <xf numFmtId="0" fontId="9" fillId="0" borderId="16" xfId="0" applyFont="1" applyBorder="1" applyAlignment="1" applyProtection="1">
      <alignment horizontal="center" vertical="center" shrinkToFit="1"/>
      <protection/>
    </xf>
    <xf numFmtId="0" fontId="9" fillId="0" borderId="1" xfId="0" applyFont="1" applyBorder="1" applyAlignment="1" applyProtection="1">
      <alignment vertical="center" shrinkToFi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 shrinkToFit="1"/>
      <protection/>
    </xf>
    <xf numFmtId="0" fontId="9" fillId="0" borderId="0" xfId="0" applyFont="1" applyAlignment="1" applyProtection="1">
      <alignment vertical="center" shrinkToFit="1"/>
      <protection/>
    </xf>
    <xf numFmtId="0" fontId="9" fillId="0" borderId="0" xfId="0" applyFont="1" applyBorder="1" applyAlignment="1" applyProtection="1">
      <alignment vertical="center" shrinkToFit="1"/>
      <protection/>
    </xf>
    <xf numFmtId="0" fontId="9" fillId="0" borderId="18" xfId="0" applyFont="1" applyBorder="1" applyAlignment="1" applyProtection="1">
      <alignment shrinkToFit="1"/>
      <protection locked="0"/>
    </xf>
    <xf numFmtId="0" fontId="9" fillId="0" borderId="15" xfId="0" applyFont="1" applyBorder="1" applyAlignment="1" applyProtection="1">
      <alignment shrinkToFit="1"/>
      <protection locked="0"/>
    </xf>
    <xf numFmtId="0" fontId="9" fillId="0" borderId="19" xfId="0" applyFont="1" applyBorder="1" applyAlignment="1" applyProtection="1">
      <alignment shrinkToFit="1"/>
      <protection locked="0"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0" borderId="26" xfId="0" applyBorder="1" applyAlignment="1" applyProtection="1">
      <alignment vertical="center"/>
      <protection/>
    </xf>
    <xf numFmtId="0" fontId="0" fillId="0" borderId="27" xfId="0" applyBorder="1" applyAlignment="1" applyProtection="1">
      <alignment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9" fillId="0" borderId="31" xfId="0" applyFont="1" applyBorder="1" applyAlignment="1" applyProtection="1">
      <alignment horizontal="center" vertical="center" shrinkToFit="1"/>
      <protection/>
    </xf>
    <xf numFmtId="0" fontId="9" fillId="0" borderId="9" xfId="0" applyFont="1" applyBorder="1" applyAlignment="1" applyProtection="1">
      <alignment horizontal="center" vertical="center" shrinkToFit="1"/>
      <protection/>
    </xf>
    <xf numFmtId="0" fontId="9" fillId="0" borderId="32" xfId="0" applyFont="1" applyBorder="1" applyAlignment="1" applyProtection="1">
      <alignment horizontal="center" vertical="center" shrinkToFit="1"/>
      <protection/>
    </xf>
    <xf numFmtId="0" fontId="9" fillId="0" borderId="33" xfId="0" applyFont="1" applyBorder="1" applyAlignment="1" applyProtection="1">
      <alignment vertical="center" shrinkToFit="1"/>
      <protection/>
    </xf>
    <xf numFmtId="0" fontId="9" fillId="0" borderId="18" xfId="0" applyFont="1" applyBorder="1" applyAlignment="1" applyProtection="1">
      <alignment vertical="center" shrinkToFit="1"/>
      <protection/>
    </xf>
    <xf numFmtId="0" fontId="9" fillId="0" borderId="34" xfId="0" applyFont="1" applyBorder="1" applyAlignment="1" applyProtection="1">
      <alignment vertical="center" shrinkToFit="1"/>
      <protection locked="0"/>
    </xf>
    <xf numFmtId="0" fontId="9" fillId="0" borderId="35" xfId="0" applyFont="1" applyBorder="1" applyAlignment="1" applyProtection="1">
      <alignment vertical="center" shrinkToFit="1"/>
      <protection locked="0"/>
    </xf>
    <xf numFmtId="0" fontId="9" fillId="0" borderId="3" xfId="0" applyFont="1" applyBorder="1" applyAlignment="1" applyProtection="1">
      <alignment vertical="center" shrinkToFit="1"/>
      <protection locked="0"/>
    </xf>
    <xf numFmtId="0" fontId="9" fillId="0" borderId="31" xfId="0" applyFont="1" applyBorder="1" applyAlignment="1" applyProtection="1">
      <alignment vertical="center" shrinkToFit="1"/>
      <protection locked="0"/>
    </xf>
    <xf numFmtId="0" fontId="9" fillId="0" borderId="0" xfId="0" applyFont="1" applyAlignment="1" applyProtection="1">
      <alignment horizontal="center" shrinkToFit="1"/>
      <protection/>
    </xf>
    <xf numFmtId="0" fontId="9" fillId="0" borderId="0" xfId="0" applyFont="1" applyBorder="1" applyAlignment="1" applyProtection="1">
      <alignment horizontal="center" shrinkToFit="1"/>
      <protection/>
    </xf>
    <xf numFmtId="0" fontId="9" fillId="0" borderId="2" xfId="0" applyFont="1" applyBorder="1" applyAlignment="1" applyProtection="1">
      <alignment vertical="center" shrinkToFit="1"/>
      <protection/>
    </xf>
    <xf numFmtId="0" fontId="9" fillId="0" borderId="14" xfId="0" applyFont="1" applyBorder="1" applyAlignment="1" applyProtection="1">
      <alignment vertical="center" shrinkToFit="1"/>
      <protection/>
    </xf>
    <xf numFmtId="0" fontId="9" fillId="0" borderId="14" xfId="0" applyFont="1" applyBorder="1" applyAlignment="1" applyProtection="1">
      <alignment horizontal="left" vertical="center" shrinkToFit="1"/>
      <protection/>
    </xf>
    <xf numFmtId="0" fontId="9" fillId="0" borderId="18" xfId="0" applyFont="1" applyBorder="1" applyAlignment="1" applyProtection="1">
      <alignment horizontal="left" vertical="center" shrinkToFit="1"/>
      <protection/>
    </xf>
    <xf numFmtId="0" fontId="9" fillId="0" borderId="1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2" xfId="0" applyFont="1" applyBorder="1" applyAlignment="1" applyProtection="1">
      <alignment horizontal="center" vertical="center" shrinkToFit="1"/>
      <protection/>
    </xf>
    <xf numFmtId="0" fontId="9" fillId="0" borderId="2" xfId="0" applyFont="1" applyBorder="1" applyAlignment="1" applyProtection="1">
      <alignment horizontal="center" vertical="center" wrapText="1" shrinkToFit="1"/>
      <protection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 applyProtection="1">
      <alignment vertical="center"/>
      <protection/>
    </xf>
    <xf numFmtId="0" fontId="9" fillId="0" borderId="33" xfId="0" applyFont="1" applyBorder="1" applyAlignment="1">
      <alignment horizontal="left" vertical="center"/>
    </xf>
    <xf numFmtId="0" fontId="9" fillId="0" borderId="16" xfId="0" applyFont="1" applyBorder="1" applyAlignment="1">
      <alignment horizontal="center" vertical="center" shrinkToFit="1"/>
    </xf>
    <xf numFmtId="0" fontId="9" fillId="0" borderId="0" xfId="0" applyFont="1" applyAlignment="1">
      <alignment shrinkToFit="1"/>
    </xf>
    <xf numFmtId="0" fontId="9" fillId="0" borderId="0" xfId="0" applyFont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36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37" xfId="0" applyFont="1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33" xfId="0" applyFont="1" applyBorder="1" applyAlignment="1" applyProtection="1">
      <alignment horizontal="left" vertical="center"/>
      <protection/>
    </xf>
    <xf numFmtId="0" fontId="9" fillId="0" borderId="33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38" xfId="0" applyFont="1" applyBorder="1" applyAlignment="1" applyProtection="1">
      <alignment horizontal="left" vertical="center"/>
      <protection/>
    </xf>
    <xf numFmtId="0" fontId="9" fillId="0" borderId="1" xfId="0" applyFont="1" applyBorder="1" applyAlignment="1" applyProtection="1">
      <alignment horizontal="left" vertical="center"/>
      <protection/>
    </xf>
    <xf numFmtId="0" fontId="9" fillId="0" borderId="39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4" xfId="0" applyFont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14" xfId="0" applyFont="1" applyBorder="1" applyAlignment="1" applyProtection="1">
      <alignment vertical="center" wrapText="1"/>
      <protection locked="0"/>
    </xf>
    <xf numFmtId="0" fontId="9" fillId="0" borderId="18" xfId="0" applyFont="1" applyBorder="1" applyAlignment="1" applyProtection="1">
      <alignment horizontal="center" vertical="center"/>
      <protection/>
    </xf>
    <xf numFmtId="178" fontId="11" fillId="0" borderId="14" xfId="16" applyNumberFormat="1" applyFont="1" applyBorder="1" applyAlignment="1" applyProtection="1">
      <alignment vertical="center" shrinkToFit="1"/>
      <protection locked="0"/>
    </xf>
    <xf numFmtId="178" fontId="9" fillId="0" borderId="14" xfId="16" applyNumberFormat="1" applyFont="1" applyBorder="1" applyAlignment="1" applyProtection="1">
      <alignment vertical="center" shrinkToFit="1"/>
      <protection/>
    </xf>
    <xf numFmtId="178" fontId="9" fillId="0" borderId="15" xfId="16" applyNumberFormat="1" applyFont="1" applyBorder="1" applyAlignment="1" applyProtection="1">
      <alignment vertical="center" shrinkToFit="1"/>
      <protection/>
    </xf>
    <xf numFmtId="178" fontId="11" fillId="0" borderId="14" xfId="16" applyNumberFormat="1" applyFont="1" applyBorder="1" applyAlignment="1" applyProtection="1">
      <alignment vertical="center" shrinkToFit="1"/>
      <protection/>
    </xf>
    <xf numFmtId="178" fontId="9" fillId="0" borderId="14" xfId="16" applyNumberFormat="1" applyFont="1" applyBorder="1" applyAlignment="1" applyProtection="1">
      <alignment vertical="center" shrinkToFit="1"/>
      <protection locked="0"/>
    </xf>
    <xf numFmtId="0" fontId="9" fillId="0" borderId="40" xfId="0" applyFont="1" applyBorder="1" applyAlignment="1" applyProtection="1">
      <alignment horizontal="left" vertical="center" shrinkToFit="1"/>
      <protection/>
    </xf>
    <xf numFmtId="0" fontId="9" fillId="0" borderId="41" xfId="0" applyFont="1" applyBorder="1" applyAlignment="1" applyProtection="1">
      <alignment horizontal="left" vertical="center" shrinkToFit="1"/>
      <protection/>
    </xf>
    <xf numFmtId="0" fontId="9" fillId="0" borderId="42" xfId="0" applyFont="1" applyBorder="1" applyAlignment="1" applyProtection="1">
      <alignment horizontal="left" vertical="center" shrinkToFit="1"/>
      <protection/>
    </xf>
    <xf numFmtId="0" fontId="9" fillId="0" borderId="43" xfId="0" applyFont="1" applyBorder="1" applyAlignment="1" applyProtection="1">
      <alignment horizontal="left" vertical="center" shrinkToFit="1"/>
      <protection/>
    </xf>
    <xf numFmtId="0" fontId="11" fillId="0" borderId="14" xfId="0" applyFont="1" applyBorder="1" applyAlignment="1" applyProtection="1">
      <alignment horizontal="left" vertical="center" shrinkToFit="1"/>
      <protection locked="0"/>
    </xf>
    <xf numFmtId="0" fontId="13" fillId="0" borderId="13" xfId="0" applyFont="1" applyBorder="1" applyAlignment="1" applyProtection="1">
      <alignment vertical="top" shrinkToFit="1"/>
      <protection locked="0"/>
    </xf>
    <xf numFmtId="0" fontId="13" fillId="0" borderId="32" xfId="0" applyFont="1" applyBorder="1" applyAlignment="1" applyProtection="1">
      <alignment vertical="top" shrinkToFit="1"/>
      <protection locked="0"/>
    </xf>
    <xf numFmtId="0" fontId="9" fillId="0" borderId="38" xfId="0" applyFont="1" applyBorder="1" applyAlignment="1" applyProtection="1">
      <alignment vertical="top" shrinkToFit="1"/>
      <protection locked="0"/>
    </xf>
    <xf numFmtId="0" fontId="9" fillId="0" borderId="44" xfId="0" applyFont="1" applyBorder="1" applyAlignment="1" applyProtection="1">
      <alignment vertical="top" shrinkToFit="1"/>
      <protection locked="0"/>
    </xf>
    <xf numFmtId="0" fontId="9" fillId="0" borderId="3" xfId="0" applyFont="1" applyBorder="1" applyAlignment="1" applyProtection="1">
      <alignment vertical="top" shrinkToFit="1"/>
      <protection locked="0"/>
    </xf>
    <xf numFmtId="0" fontId="9" fillId="0" borderId="31" xfId="0" applyFont="1" applyBorder="1" applyAlignment="1" applyProtection="1">
      <alignment vertical="top" shrinkToFit="1"/>
      <protection locked="0"/>
    </xf>
    <xf numFmtId="0" fontId="13" fillId="0" borderId="38" xfId="0" applyFont="1" applyBorder="1" applyAlignment="1" applyProtection="1">
      <alignment vertical="top" shrinkToFit="1"/>
      <protection locked="0"/>
    </xf>
    <xf numFmtId="0" fontId="13" fillId="0" borderId="44" xfId="0" applyFont="1" applyBorder="1" applyAlignment="1" applyProtection="1">
      <alignment vertical="top" shrinkToFit="1"/>
      <protection locked="0"/>
    </xf>
    <xf numFmtId="0" fontId="9" fillId="0" borderId="13" xfId="0" applyFont="1" applyBorder="1" applyAlignment="1" applyProtection="1">
      <alignment vertical="top" shrinkToFit="1"/>
      <protection locked="0"/>
    </xf>
    <xf numFmtId="0" fontId="9" fillId="0" borderId="32" xfId="0" applyFont="1" applyBorder="1" applyAlignment="1" applyProtection="1">
      <alignment vertical="top" shrinkToFit="1"/>
      <protection locked="0"/>
    </xf>
    <xf numFmtId="0" fontId="9" fillId="0" borderId="38" xfId="0" applyFont="1" applyBorder="1" applyAlignment="1" applyProtection="1">
      <alignment shrinkToFit="1"/>
      <protection locked="0"/>
    </xf>
    <xf numFmtId="0" fontId="9" fillId="0" borderId="44" xfId="0" applyFont="1" applyBorder="1" applyAlignment="1" applyProtection="1">
      <alignment shrinkToFit="1"/>
      <protection locked="0"/>
    </xf>
    <xf numFmtId="0" fontId="9" fillId="0" borderId="3" xfId="0" applyFont="1" applyBorder="1" applyAlignment="1" applyProtection="1">
      <alignment shrinkToFit="1"/>
      <protection locked="0"/>
    </xf>
    <xf numFmtId="0" fontId="9" fillId="0" borderId="31" xfId="0" applyFont="1" applyBorder="1" applyAlignment="1" applyProtection="1">
      <alignment shrinkToFit="1"/>
      <protection locked="0"/>
    </xf>
    <xf numFmtId="0" fontId="0" fillId="0" borderId="9" xfId="0" applyBorder="1" applyAlignment="1">
      <alignment/>
    </xf>
    <xf numFmtId="0" fontId="9" fillId="0" borderId="4" xfId="0" applyFont="1" applyBorder="1" applyAlignment="1" applyProtection="1">
      <alignment shrinkToFit="1"/>
      <protection/>
    </xf>
    <xf numFmtId="0" fontId="9" fillId="0" borderId="15" xfId="0" applyFont="1" applyBorder="1" applyAlignment="1">
      <alignment vertical="center" textRotation="255"/>
    </xf>
    <xf numFmtId="0" fontId="11" fillId="0" borderId="14" xfId="0" applyFont="1" applyBorder="1" applyAlignment="1" applyProtection="1">
      <alignment vertical="center" shrinkToFit="1"/>
      <protection locked="0"/>
    </xf>
    <xf numFmtId="0" fontId="9" fillId="0" borderId="14" xfId="0" applyFont="1" applyBorder="1" applyAlignment="1" applyProtection="1">
      <alignment vertical="center" shrinkToFit="1"/>
      <protection locked="0"/>
    </xf>
    <xf numFmtId="38" fontId="9" fillId="0" borderId="14" xfId="16" applyFont="1" applyBorder="1" applyAlignment="1" applyProtection="1">
      <alignment vertical="center" shrinkToFit="1"/>
      <protection locked="0"/>
    </xf>
    <xf numFmtId="180" fontId="9" fillId="0" borderId="14" xfId="0" applyNumberFormat="1" applyFont="1" applyBorder="1" applyAlignment="1" applyProtection="1">
      <alignment vertical="center" shrinkToFit="1"/>
      <protection locked="0"/>
    </xf>
    <xf numFmtId="179" fontId="11" fillId="0" borderId="15" xfId="0" applyNumberFormat="1" applyFont="1" applyBorder="1" applyAlignment="1" applyProtection="1">
      <alignment horizontal="center" vertical="center" shrinkToFit="1"/>
      <protection locked="0"/>
    </xf>
    <xf numFmtId="179" fontId="11" fillId="0" borderId="14" xfId="0" applyNumberFormat="1" applyFont="1" applyBorder="1" applyAlignment="1" applyProtection="1">
      <alignment vertical="center" shrinkToFit="1"/>
      <protection locked="0"/>
    </xf>
    <xf numFmtId="179" fontId="9" fillId="0" borderId="14" xfId="0" applyNumberFormat="1" applyFont="1" applyBorder="1" applyAlignment="1" applyProtection="1">
      <alignment vertical="center" shrinkToFit="1"/>
      <protection locked="0"/>
    </xf>
    <xf numFmtId="38" fontId="11" fillId="0" borderId="14" xfId="16" applyFont="1" applyBorder="1" applyAlignment="1" applyProtection="1">
      <alignment horizontal="right" vertical="center" shrinkToFit="1"/>
      <protection locked="0"/>
    </xf>
    <xf numFmtId="38" fontId="11" fillId="0" borderId="45" xfId="16" applyFont="1" applyBorder="1" applyAlignment="1" applyProtection="1">
      <alignment vertical="center" shrinkToFit="1"/>
      <protection locked="0"/>
    </xf>
    <xf numFmtId="38" fontId="11" fillId="0" borderId="46" xfId="16" applyFont="1" applyBorder="1" applyAlignment="1" applyProtection="1">
      <alignment vertical="center" shrinkToFit="1"/>
      <protection locked="0"/>
    </xf>
    <xf numFmtId="38" fontId="11" fillId="0" borderId="47" xfId="16" applyFont="1" applyBorder="1" applyAlignment="1" applyProtection="1">
      <alignment vertical="center" shrinkToFit="1"/>
      <protection locked="0"/>
    </xf>
    <xf numFmtId="38" fontId="11" fillId="0" borderId="48" xfId="16" applyFont="1" applyBorder="1" applyAlignment="1" applyProtection="1">
      <alignment vertical="center" shrinkToFit="1"/>
      <protection locked="0"/>
    </xf>
    <xf numFmtId="38" fontId="9" fillId="0" borderId="47" xfId="16" applyFont="1" applyBorder="1" applyAlignment="1" applyProtection="1">
      <alignment vertical="center" shrinkToFit="1"/>
      <protection locked="0"/>
    </xf>
    <xf numFmtId="38" fontId="9" fillId="0" borderId="48" xfId="16" applyFont="1" applyBorder="1" applyAlignment="1" applyProtection="1">
      <alignment vertical="center" shrinkToFit="1"/>
      <protection locked="0"/>
    </xf>
    <xf numFmtId="38" fontId="11" fillId="0" borderId="49" xfId="16" applyFont="1" applyBorder="1" applyAlignment="1" applyProtection="1">
      <alignment vertical="center" shrinkToFit="1"/>
      <protection/>
    </xf>
    <xf numFmtId="38" fontId="11" fillId="0" borderId="50" xfId="16" applyFont="1" applyBorder="1" applyAlignment="1" applyProtection="1">
      <alignment vertical="center" shrinkToFit="1"/>
      <protection/>
    </xf>
    <xf numFmtId="38" fontId="9" fillId="0" borderId="46" xfId="16" applyFont="1" applyBorder="1" applyAlignment="1" applyProtection="1">
      <alignment vertical="center" shrinkToFit="1"/>
      <protection locked="0"/>
    </xf>
    <xf numFmtId="38" fontId="9" fillId="0" borderId="49" xfId="16" applyFont="1" applyBorder="1" applyAlignment="1" applyProtection="1">
      <alignment vertical="center" shrinkToFit="1"/>
      <protection/>
    </xf>
    <xf numFmtId="38" fontId="9" fillId="0" borderId="50" xfId="16" applyFont="1" applyBorder="1" applyAlignment="1" applyProtection="1">
      <alignment vertical="center" shrinkToFit="1"/>
      <protection/>
    </xf>
    <xf numFmtId="38" fontId="11" fillId="0" borderId="49" xfId="16" applyFont="1" applyBorder="1" applyAlignment="1" applyProtection="1">
      <alignment vertical="center" shrinkToFit="1"/>
      <protection locked="0"/>
    </xf>
    <xf numFmtId="38" fontId="9" fillId="0" borderId="49" xfId="16" applyFont="1" applyBorder="1" applyAlignment="1" applyProtection="1">
      <alignment vertical="center" shrinkToFit="1"/>
      <protection locked="0"/>
    </xf>
    <xf numFmtId="38" fontId="9" fillId="0" borderId="50" xfId="16" applyFont="1" applyBorder="1" applyAlignment="1" applyProtection="1">
      <alignment vertical="center" shrinkToFit="1"/>
      <protection locked="0"/>
    </xf>
    <xf numFmtId="38" fontId="9" fillId="0" borderId="15" xfId="16" applyFont="1" applyBorder="1" applyAlignment="1" applyProtection="1">
      <alignment vertical="center" shrinkToFit="1"/>
      <protection/>
    </xf>
    <xf numFmtId="38" fontId="9" fillId="0" borderId="41" xfId="16" applyFont="1" applyBorder="1" applyAlignment="1" applyProtection="1">
      <alignment vertical="center" shrinkToFit="1"/>
      <protection/>
    </xf>
    <xf numFmtId="38" fontId="9" fillId="0" borderId="14" xfId="16" applyFont="1" applyBorder="1" applyAlignment="1" applyProtection="1">
      <alignment vertical="center" shrinkToFit="1"/>
      <protection/>
    </xf>
    <xf numFmtId="38" fontId="9" fillId="0" borderId="51" xfId="16" applyFont="1" applyBorder="1" applyAlignment="1" applyProtection="1">
      <alignment vertical="center" shrinkToFit="1"/>
      <protection/>
    </xf>
    <xf numFmtId="38" fontId="9" fillId="0" borderId="43" xfId="16" applyFont="1" applyBorder="1" applyAlignment="1" applyProtection="1">
      <alignment vertical="center" shrinkToFit="1"/>
      <protection/>
    </xf>
    <xf numFmtId="38" fontId="9" fillId="0" borderId="52" xfId="16" applyFont="1" applyBorder="1" applyAlignment="1" applyProtection="1">
      <alignment vertical="center" shrinkToFit="1"/>
      <protection/>
    </xf>
    <xf numFmtId="38" fontId="9" fillId="0" borderId="53" xfId="16" applyFont="1" applyBorder="1" applyAlignment="1" applyProtection="1">
      <alignment vertical="center" shrinkToFit="1"/>
      <protection locked="0"/>
    </xf>
    <xf numFmtId="38" fontId="9" fillId="0" borderId="28" xfId="16" applyFont="1" applyBorder="1" applyAlignment="1" applyProtection="1">
      <alignment vertical="center" shrinkToFit="1"/>
      <protection locked="0"/>
    </xf>
    <xf numFmtId="38" fontId="9" fillId="0" borderId="54" xfId="16" applyFont="1" applyBorder="1" applyAlignment="1" applyProtection="1">
      <alignment vertical="center" shrinkToFit="1"/>
      <protection/>
    </xf>
    <xf numFmtId="38" fontId="9" fillId="0" borderId="42" xfId="16" applyFont="1" applyBorder="1" applyAlignment="1" applyProtection="1">
      <alignment vertical="center" shrinkToFit="1"/>
      <protection/>
    </xf>
    <xf numFmtId="38" fontId="9" fillId="0" borderId="55" xfId="16" applyFont="1" applyBorder="1" applyAlignment="1" applyProtection="1">
      <alignment vertical="center" shrinkToFit="1"/>
      <protection locked="0"/>
    </xf>
    <xf numFmtId="181" fontId="9" fillId="0" borderId="14" xfId="16" applyNumberFormat="1" applyFont="1" applyBorder="1" applyAlignment="1" applyProtection="1">
      <alignment vertical="center"/>
      <protection locked="0"/>
    </xf>
    <xf numFmtId="181" fontId="9" fillId="0" borderId="14" xfId="0" applyNumberFormat="1" applyFont="1" applyBorder="1" applyAlignment="1" applyProtection="1">
      <alignment vertical="center"/>
      <protection locked="0"/>
    </xf>
    <xf numFmtId="0" fontId="6" fillId="0" borderId="56" xfId="0" applyFont="1" applyBorder="1" applyAlignment="1" applyProtection="1">
      <alignment horizontal="center" vertical="center"/>
      <protection/>
    </xf>
    <xf numFmtId="0" fontId="7" fillId="0" borderId="57" xfId="0" applyFont="1" applyBorder="1" applyAlignment="1" applyProtection="1">
      <alignment horizontal="left" vertical="center"/>
      <protection locked="0"/>
    </xf>
    <xf numFmtId="0" fontId="7" fillId="0" borderId="58" xfId="0" applyFont="1" applyBorder="1" applyAlignment="1" applyProtection="1">
      <alignment horizontal="left" vertical="center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9" fillId="0" borderId="14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3" fillId="0" borderId="38" xfId="0" applyFont="1" applyBorder="1" applyAlignment="1" applyProtection="1">
      <alignment vertical="top"/>
      <protection locked="0"/>
    </xf>
    <xf numFmtId="0" fontId="13" fillId="0" borderId="13" xfId="0" applyFont="1" applyBorder="1" applyAlignment="1" applyProtection="1">
      <alignment vertical="top"/>
      <protection locked="0"/>
    </xf>
    <xf numFmtId="0" fontId="9" fillId="0" borderId="3" xfId="0" applyFont="1" applyBorder="1" applyAlignment="1" applyProtection="1">
      <alignment horizontal="center" vertical="center"/>
      <protection/>
    </xf>
    <xf numFmtId="0" fontId="9" fillId="0" borderId="4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 shrinkToFit="1"/>
      <protection/>
    </xf>
    <xf numFmtId="0" fontId="0" fillId="0" borderId="15" xfId="0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left" shrinkToFit="1"/>
      <protection/>
    </xf>
    <xf numFmtId="0" fontId="9" fillId="0" borderId="19" xfId="0" applyFont="1" applyBorder="1" applyAlignment="1" applyProtection="1">
      <alignment horizontal="center" vertical="center" textRotation="255"/>
      <protection/>
    </xf>
    <xf numFmtId="0" fontId="9" fillId="0" borderId="1" xfId="0" applyFont="1" applyBorder="1" applyAlignment="1" applyProtection="1">
      <alignment horizontal="center" vertical="center" shrinkToFit="1"/>
      <protection/>
    </xf>
    <xf numFmtId="0" fontId="9" fillId="0" borderId="2" xfId="0" applyFont="1" applyBorder="1" applyAlignment="1" applyProtection="1">
      <alignment horizontal="center" vertical="center" shrinkToFit="1"/>
      <protection/>
    </xf>
    <xf numFmtId="0" fontId="9" fillId="0" borderId="9" xfId="0" applyFont="1" applyBorder="1" applyAlignment="1" applyProtection="1">
      <alignment horizontal="center" vertical="center" shrinkToFit="1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/>
      <protection/>
    </xf>
    <xf numFmtId="0" fontId="9" fillId="0" borderId="32" xfId="0" applyFont="1" applyBorder="1" applyAlignment="1" applyProtection="1">
      <alignment horizontal="center" vertical="center"/>
      <protection/>
    </xf>
    <xf numFmtId="0" fontId="6" fillId="0" borderId="59" xfId="0" applyFont="1" applyBorder="1" applyAlignment="1" applyProtection="1">
      <alignment horizontal="center" vertical="center"/>
      <protection/>
    </xf>
    <xf numFmtId="0" fontId="6" fillId="0" borderId="60" xfId="0" applyFont="1" applyBorder="1" applyAlignment="1" applyProtection="1">
      <alignment horizontal="center" vertical="center"/>
      <protection/>
    </xf>
    <xf numFmtId="0" fontId="6" fillId="0" borderId="61" xfId="0" applyFont="1" applyBorder="1" applyAlignment="1" applyProtection="1">
      <alignment horizontal="center" vertical="center"/>
      <protection/>
    </xf>
    <xf numFmtId="0" fontId="6" fillId="0" borderId="62" xfId="0" applyFont="1" applyBorder="1" applyAlignment="1" applyProtection="1">
      <alignment horizontal="center" vertical="center"/>
      <protection/>
    </xf>
    <xf numFmtId="0" fontId="6" fillId="0" borderId="63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7" fillId="0" borderId="64" xfId="0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center" vertical="center" textRotation="255"/>
      <protection/>
    </xf>
    <xf numFmtId="0" fontId="9" fillId="0" borderId="15" xfId="0" applyFont="1" applyBorder="1" applyAlignment="1" applyProtection="1">
      <alignment horizontal="center" vertical="center" textRotation="255"/>
      <protection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1" xfId="0" applyFont="1" applyBorder="1" applyAlignment="1" applyProtection="1">
      <alignment horizontal="left" vertical="center"/>
      <protection/>
    </xf>
    <xf numFmtId="0" fontId="9" fillId="0" borderId="2" xfId="0" applyFont="1" applyBorder="1" applyAlignment="1" applyProtection="1">
      <alignment horizontal="left" vertical="center"/>
      <protection/>
    </xf>
    <xf numFmtId="0" fontId="9" fillId="0" borderId="33" xfId="0" applyFont="1" applyBorder="1" applyAlignment="1" applyProtection="1">
      <alignment horizontal="left" vertical="center"/>
      <protection/>
    </xf>
    <xf numFmtId="0" fontId="9" fillId="0" borderId="19" xfId="0" applyFont="1" applyBorder="1" applyAlignment="1">
      <alignment horizontal="center" vertical="center" textRotation="255" shrinkToFit="1"/>
    </xf>
    <xf numFmtId="0" fontId="9" fillId="0" borderId="18" xfId="0" applyFont="1" applyBorder="1" applyAlignment="1">
      <alignment horizontal="center" vertical="center" textRotation="255" shrinkToFit="1"/>
    </xf>
    <xf numFmtId="0" fontId="9" fillId="0" borderId="15" xfId="0" applyFont="1" applyBorder="1" applyAlignment="1">
      <alignment horizontal="center" vertical="center" textRotation="255" shrinkToFit="1"/>
    </xf>
    <xf numFmtId="0" fontId="9" fillId="0" borderId="19" xfId="0" applyFont="1" applyBorder="1" applyAlignment="1">
      <alignment horizontal="center" vertical="center" textRotation="255"/>
    </xf>
    <xf numFmtId="0" fontId="9" fillId="0" borderId="18" xfId="0" applyFont="1" applyBorder="1" applyAlignment="1">
      <alignment horizontal="center" vertical="center" textRotation="255"/>
    </xf>
    <xf numFmtId="0" fontId="9" fillId="0" borderId="15" xfId="0" applyFont="1" applyBorder="1" applyAlignment="1">
      <alignment horizontal="center" vertical="center" textRotation="255"/>
    </xf>
    <xf numFmtId="0" fontId="9" fillId="0" borderId="1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left" vertical="center" shrinkToFit="1"/>
      <protection/>
    </xf>
    <xf numFmtId="0" fontId="9" fillId="0" borderId="33" xfId="0" applyFont="1" applyBorder="1" applyAlignment="1" applyProtection="1">
      <alignment horizontal="left" vertical="center" shrinkToFit="1"/>
      <protection/>
    </xf>
    <xf numFmtId="0" fontId="9" fillId="0" borderId="15" xfId="0" applyFont="1" applyBorder="1" applyAlignment="1" applyProtection="1">
      <alignment horizontal="center" vertical="center" shrinkToFit="1"/>
      <protection/>
    </xf>
    <xf numFmtId="0" fontId="9" fillId="0" borderId="13" xfId="0" applyFont="1" applyBorder="1" applyAlignment="1" applyProtection="1">
      <alignment horizontal="center" vertical="center" shrinkToFit="1"/>
      <protection/>
    </xf>
    <xf numFmtId="0" fontId="9" fillId="0" borderId="37" xfId="0" applyFont="1" applyBorder="1" applyAlignment="1" applyProtection="1">
      <alignment horizontal="center" vertical="center" shrinkToFit="1"/>
      <protection/>
    </xf>
    <xf numFmtId="0" fontId="9" fillId="0" borderId="32" xfId="0" applyFont="1" applyBorder="1" applyAlignment="1" applyProtection="1">
      <alignment horizontal="center" vertical="center" shrinkToFit="1"/>
      <protection/>
    </xf>
    <xf numFmtId="0" fontId="9" fillId="0" borderId="3" xfId="0" applyFont="1" applyBorder="1" applyAlignment="1" applyProtection="1">
      <alignment horizontal="center" vertical="center" shrinkToFit="1"/>
      <protection/>
    </xf>
    <xf numFmtId="0" fontId="9" fillId="0" borderId="4" xfId="0" applyFont="1" applyBorder="1" applyAlignment="1" applyProtection="1">
      <alignment horizontal="center" vertical="center" shrinkToFit="1"/>
      <protection/>
    </xf>
    <xf numFmtId="0" fontId="9" fillId="0" borderId="31" xfId="0" applyFont="1" applyBorder="1" applyAlignment="1" applyProtection="1">
      <alignment horizontal="center" vertical="center" shrinkToFit="1"/>
      <protection/>
    </xf>
    <xf numFmtId="0" fontId="9" fillId="0" borderId="19" xfId="0" applyFont="1" applyBorder="1" applyAlignment="1" applyProtection="1">
      <alignment horizontal="center" vertical="center" textRotation="255" shrinkToFit="1"/>
      <protection/>
    </xf>
    <xf numFmtId="0" fontId="9" fillId="0" borderId="18" xfId="0" applyFont="1" applyBorder="1" applyAlignment="1" applyProtection="1">
      <alignment horizontal="center" vertical="center" textRotation="255" shrinkToFit="1"/>
      <protection/>
    </xf>
    <xf numFmtId="0" fontId="9" fillId="0" borderId="2" xfId="0" applyFont="1" applyBorder="1" applyAlignment="1" applyProtection="1">
      <alignment horizontal="left" vertical="center" shrinkToFit="1"/>
      <protection/>
    </xf>
    <xf numFmtId="0" fontId="9" fillId="0" borderId="13" xfId="0" applyFont="1" applyBorder="1" applyAlignment="1" applyProtection="1">
      <alignment horizontal="left" vertical="center" shrinkToFit="1"/>
      <protection/>
    </xf>
    <xf numFmtId="0" fontId="9" fillId="0" borderId="15" xfId="0" applyFont="1" applyBorder="1" applyAlignment="1" applyProtection="1">
      <alignment horizontal="center" vertical="center" textRotation="255" shrinkToFit="1"/>
      <protection/>
    </xf>
    <xf numFmtId="0" fontId="9" fillId="0" borderId="18" xfId="0" applyFont="1" applyBorder="1" applyAlignment="1" applyProtection="1">
      <alignment horizontal="center" vertical="center" shrinkToFit="1"/>
      <protection/>
    </xf>
    <xf numFmtId="0" fontId="9" fillId="0" borderId="14" xfId="0" applyFont="1" applyBorder="1" applyAlignment="1" applyProtection="1">
      <alignment horizontal="left" vertical="center" shrinkToFit="1"/>
      <protection/>
    </xf>
    <xf numFmtId="0" fontId="9" fillId="0" borderId="38" xfId="0" applyFont="1" applyBorder="1" applyAlignment="1" applyProtection="1">
      <alignment horizontal="center" vertical="center" shrinkToFit="1"/>
      <protection/>
    </xf>
    <xf numFmtId="0" fontId="9" fillId="0" borderId="0" xfId="0" applyFont="1" applyBorder="1" applyAlignment="1" applyProtection="1">
      <alignment horizontal="center" vertical="center" shrinkToFit="1"/>
      <protection/>
    </xf>
    <xf numFmtId="0" fontId="9" fillId="0" borderId="44" xfId="0" applyFont="1" applyBorder="1" applyAlignment="1" applyProtection="1">
      <alignment horizontal="center" vertical="center" shrinkToFit="1"/>
      <protection/>
    </xf>
    <xf numFmtId="0" fontId="9" fillId="0" borderId="13" xfId="0" applyFont="1" applyBorder="1" applyAlignment="1" applyProtection="1">
      <alignment horizontal="center" vertical="center" wrapText="1" shrinkToFit="1"/>
      <protection/>
    </xf>
    <xf numFmtId="0" fontId="9" fillId="0" borderId="38" xfId="0" applyFont="1" applyBorder="1" applyAlignment="1" applyProtection="1">
      <alignment horizontal="center" vertical="center" wrapText="1" shrinkToFit="1"/>
      <protection/>
    </xf>
    <xf numFmtId="0" fontId="9" fillId="0" borderId="3" xfId="0" applyFont="1" applyBorder="1" applyAlignment="1" applyProtection="1">
      <alignment horizontal="center" vertical="center" wrapText="1" shrinkToFit="1"/>
      <protection/>
    </xf>
    <xf numFmtId="0" fontId="9" fillId="0" borderId="9" xfId="0" applyFont="1" applyBorder="1" applyAlignment="1" applyProtection="1">
      <alignment horizontal="left" vertical="center" shrinkToFit="1"/>
      <protection/>
    </xf>
    <xf numFmtId="0" fontId="9" fillId="0" borderId="37" xfId="0" applyFont="1" applyBorder="1" applyAlignment="1" applyProtection="1">
      <alignment horizontal="left" vertical="center" shrinkToFit="1"/>
      <protection/>
    </xf>
    <xf numFmtId="0" fontId="9" fillId="0" borderId="32" xfId="0" applyFont="1" applyBorder="1" applyAlignment="1" applyProtection="1">
      <alignment horizontal="left" vertical="center" shrinkToFit="1"/>
      <protection/>
    </xf>
    <xf numFmtId="0" fontId="9" fillId="0" borderId="13" xfId="0" applyFont="1" applyBorder="1" applyAlignment="1" applyProtection="1">
      <alignment horizontal="center" vertical="center" textRotation="255" shrinkToFit="1"/>
      <protection/>
    </xf>
    <xf numFmtId="0" fontId="9" fillId="0" borderId="38" xfId="0" applyFont="1" applyBorder="1" applyAlignment="1" applyProtection="1">
      <alignment horizontal="center" vertical="center" textRotation="255" shrinkToFit="1"/>
      <protection/>
    </xf>
    <xf numFmtId="0" fontId="11" fillId="0" borderId="32" xfId="0" applyFont="1" applyBorder="1" applyAlignment="1" applyProtection="1">
      <alignment horizontal="center" vertical="center" shrinkToFit="1"/>
      <protection/>
    </xf>
    <xf numFmtId="0" fontId="11" fillId="0" borderId="31" xfId="0" applyFont="1" applyBorder="1" applyAlignment="1" applyProtection="1">
      <alignment horizontal="center" vertical="center" shrinkToFit="1"/>
      <protection/>
    </xf>
    <xf numFmtId="0" fontId="9" fillId="0" borderId="65" xfId="0" applyFont="1" applyBorder="1" applyAlignment="1" applyProtection="1">
      <alignment horizontal="center" vertical="center" shrinkToFit="1"/>
      <protection/>
    </xf>
    <xf numFmtId="0" fontId="11" fillId="0" borderId="66" xfId="0" applyFont="1" applyBorder="1" applyAlignment="1" applyProtection="1">
      <alignment horizontal="center" vertical="center" shrinkToFit="1"/>
      <protection/>
    </xf>
    <xf numFmtId="0" fontId="11" fillId="0" borderId="15" xfId="0" applyFont="1" applyBorder="1" applyAlignment="1" applyProtection="1">
      <alignment horizontal="center" vertical="center" shrinkToFit="1"/>
      <protection/>
    </xf>
    <xf numFmtId="0" fontId="9" fillId="0" borderId="66" xfId="0" applyFont="1" applyBorder="1" applyAlignment="1" applyProtection="1">
      <alignment horizontal="center" vertical="center" shrinkToFit="1"/>
      <protection/>
    </xf>
    <xf numFmtId="0" fontId="11" fillId="0" borderId="19" xfId="0" applyFont="1" applyBorder="1" applyAlignment="1" applyProtection="1">
      <alignment horizontal="center" vertical="center" shrinkToFit="1"/>
      <protection/>
    </xf>
    <xf numFmtId="0" fontId="9" fillId="0" borderId="67" xfId="0" applyFont="1" applyBorder="1" applyAlignment="1" applyProtection="1">
      <alignment horizontal="center" vertical="center" shrinkToFit="1"/>
      <protection/>
    </xf>
    <xf numFmtId="0" fontId="9" fillId="0" borderId="68" xfId="0" applyFont="1" applyBorder="1" applyAlignment="1" applyProtection="1">
      <alignment horizontal="center" vertical="center" shrinkToFit="1"/>
      <protection/>
    </xf>
    <xf numFmtId="38" fontId="9" fillId="0" borderId="66" xfId="16" applyFont="1" applyBorder="1" applyAlignment="1" applyProtection="1">
      <alignment horizontal="right" vertical="center" shrinkToFit="1"/>
      <protection/>
    </xf>
    <xf numFmtId="38" fontId="9" fillId="0" borderId="65" xfId="16" applyFont="1" applyBorder="1" applyAlignment="1" applyProtection="1">
      <alignment horizontal="right" vertical="center" shrinkToFit="1"/>
      <protection/>
    </xf>
    <xf numFmtId="38" fontId="11" fillId="0" borderId="66" xfId="16" applyFont="1" applyBorder="1" applyAlignment="1" applyProtection="1">
      <alignment horizontal="right" vertical="center" shrinkToFit="1"/>
      <protection locked="0"/>
    </xf>
    <xf numFmtId="38" fontId="11" fillId="0" borderId="15" xfId="16" applyFont="1" applyBorder="1" applyAlignment="1" applyProtection="1">
      <alignment horizontal="right" vertical="center" shrinkToFit="1"/>
      <protection locked="0"/>
    </xf>
    <xf numFmtId="38" fontId="11" fillId="0" borderId="66" xfId="16" applyFont="1" applyBorder="1" applyAlignment="1" applyProtection="1">
      <alignment horizontal="right" vertical="center" shrinkToFit="1"/>
      <protection/>
    </xf>
    <xf numFmtId="38" fontId="11" fillId="0" borderId="65" xfId="16" applyFont="1" applyBorder="1" applyAlignment="1" applyProtection="1">
      <alignment horizontal="right" vertical="center" shrinkToFit="1"/>
      <protection/>
    </xf>
    <xf numFmtId="38" fontId="9" fillId="0" borderId="19" xfId="16" applyFont="1" applyBorder="1" applyAlignment="1" applyProtection="1">
      <alignment horizontal="right" vertical="center" shrinkToFit="1"/>
      <protection locked="0"/>
    </xf>
    <xf numFmtId="38" fontId="9" fillId="0" borderId="15" xfId="16" applyFont="1" applyBorder="1" applyAlignment="1" applyProtection="1">
      <alignment horizontal="right" vertical="center" shrinkToFit="1"/>
      <protection locked="0"/>
    </xf>
    <xf numFmtId="38" fontId="11" fillId="0" borderId="19" xfId="16" applyFont="1" applyBorder="1" applyAlignment="1" applyProtection="1">
      <alignment horizontal="right" vertical="center" shrinkToFit="1"/>
      <protection locked="0"/>
    </xf>
    <xf numFmtId="38" fontId="11" fillId="0" borderId="18" xfId="16" applyFont="1" applyBorder="1" applyAlignment="1" applyProtection="1">
      <alignment horizontal="right" vertical="center" shrinkToFit="1"/>
      <protection locked="0"/>
    </xf>
    <xf numFmtId="0" fontId="9" fillId="0" borderId="3" xfId="0" applyFont="1" applyBorder="1" applyAlignment="1" applyProtection="1">
      <alignment horizontal="left" vertical="center" shrinkToFit="1"/>
      <protection/>
    </xf>
    <xf numFmtId="0" fontId="9" fillId="0" borderId="4" xfId="0" applyFont="1" applyBorder="1" applyAlignment="1" applyProtection="1">
      <alignment horizontal="left" vertical="center" shrinkToFit="1"/>
      <protection/>
    </xf>
    <xf numFmtId="0" fontId="9" fillId="0" borderId="31" xfId="0" applyFont="1" applyBorder="1" applyAlignment="1" applyProtection="1">
      <alignment horizontal="left" vertical="center" shrinkToFit="1"/>
      <protection/>
    </xf>
    <xf numFmtId="38" fontId="9" fillId="0" borderId="18" xfId="16" applyFont="1" applyBorder="1" applyAlignment="1" applyProtection="1">
      <alignment horizontal="right" vertical="center" shrinkToFit="1"/>
      <protection locked="0"/>
    </xf>
    <xf numFmtId="0" fontId="9" fillId="0" borderId="34" xfId="0" applyFont="1" applyBorder="1" applyAlignment="1" applyProtection="1">
      <alignment horizontal="left" vertical="center" shrinkToFit="1"/>
      <protection/>
    </xf>
    <xf numFmtId="0" fontId="9" fillId="0" borderId="35" xfId="0" applyFont="1" applyBorder="1" applyAlignment="1" applyProtection="1">
      <alignment horizontal="left" vertical="center" shrinkToFit="1"/>
      <protection/>
    </xf>
    <xf numFmtId="0" fontId="9" fillId="0" borderId="69" xfId="0" applyFont="1" applyBorder="1" applyAlignment="1" applyProtection="1">
      <alignment horizontal="left" vertical="center" shrinkToFit="1"/>
      <protection/>
    </xf>
    <xf numFmtId="0" fontId="9" fillId="0" borderId="70" xfId="0" applyFont="1" applyBorder="1" applyAlignment="1" applyProtection="1">
      <alignment horizontal="left" vertical="center" shrinkToFit="1"/>
      <protection/>
    </xf>
    <xf numFmtId="0" fontId="9" fillId="0" borderId="32" xfId="0" applyFont="1" applyBorder="1" applyAlignment="1" applyProtection="1">
      <alignment horizontal="center" vertical="center" wrapText="1" shrinkToFit="1"/>
      <protection/>
    </xf>
    <xf numFmtId="0" fontId="9" fillId="0" borderId="44" xfId="0" applyFont="1" applyBorder="1" applyAlignment="1" applyProtection="1">
      <alignment horizontal="center" vertical="center" wrapText="1" shrinkToFit="1"/>
      <protection/>
    </xf>
    <xf numFmtId="0" fontId="9" fillId="0" borderId="31" xfId="0" applyFont="1" applyBorder="1" applyAlignment="1" applyProtection="1">
      <alignment horizontal="center" vertical="center" wrapText="1" shrinkToFit="1"/>
      <protection/>
    </xf>
    <xf numFmtId="0" fontId="9" fillId="0" borderId="13" xfId="0" applyFont="1" applyBorder="1" applyAlignment="1" applyProtection="1">
      <alignment horizontal="left" vertical="center" shrinkToFit="1"/>
      <protection locked="0"/>
    </xf>
    <xf numFmtId="0" fontId="9" fillId="0" borderId="32" xfId="0" applyFont="1" applyBorder="1" applyAlignment="1" applyProtection="1">
      <alignment horizontal="left" vertical="center" shrinkToFit="1"/>
      <protection locked="0"/>
    </xf>
    <xf numFmtId="0" fontId="9" fillId="0" borderId="3" xfId="0" applyFont="1" applyBorder="1" applyAlignment="1" applyProtection="1">
      <alignment horizontal="left" vertical="center" shrinkToFit="1"/>
      <protection locked="0"/>
    </xf>
    <xf numFmtId="0" fontId="9" fillId="0" borderId="31" xfId="0" applyFont="1" applyBorder="1" applyAlignment="1" applyProtection="1">
      <alignment horizontal="left" vertical="center" shrinkToFit="1"/>
      <protection locked="0"/>
    </xf>
    <xf numFmtId="0" fontId="9" fillId="0" borderId="44" xfId="0" applyFont="1" applyBorder="1" applyAlignment="1" applyProtection="1">
      <alignment horizontal="center" vertical="center" textRotation="255" shrinkToFit="1"/>
      <protection/>
    </xf>
    <xf numFmtId="0" fontId="9" fillId="0" borderId="3" xfId="0" applyFont="1" applyBorder="1" applyAlignment="1" applyProtection="1">
      <alignment horizontal="center" vertical="center" textRotation="255" shrinkToFit="1"/>
      <protection/>
    </xf>
    <xf numFmtId="0" fontId="9" fillId="0" borderId="31" xfId="0" applyFont="1" applyBorder="1" applyAlignment="1" applyProtection="1">
      <alignment horizontal="center" vertical="center" textRotation="255" shrinkToFit="1"/>
      <protection/>
    </xf>
    <xf numFmtId="0" fontId="11" fillId="0" borderId="37" xfId="0" applyFont="1" applyBorder="1" applyAlignment="1" applyProtection="1">
      <alignment horizontal="left" vertical="center" shrinkToFit="1"/>
      <protection locked="0"/>
    </xf>
    <xf numFmtId="0" fontId="11" fillId="0" borderId="0" xfId="0" applyFont="1" applyBorder="1" applyAlignment="1" applyProtection="1">
      <alignment horizontal="left" vertical="center" shrinkToFit="1"/>
      <protection locked="0"/>
    </xf>
    <xf numFmtId="0" fontId="9" fillId="0" borderId="71" xfId="0" applyFont="1" applyBorder="1" applyAlignment="1" applyProtection="1">
      <alignment horizontal="left" vertical="center" shrinkToFit="1"/>
      <protection/>
    </xf>
    <xf numFmtId="0" fontId="9" fillId="0" borderId="72" xfId="0" applyFont="1" applyBorder="1" applyAlignment="1" applyProtection="1">
      <alignment horizontal="left" vertical="center" shrinkToFit="1"/>
      <protection/>
    </xf>
    <xf numFmtId="0" fontId="11" fillId="0" borderId="38" xfId="0" applyFont="1" applyBorder="1" applyAlignment="1" applyProtection="1">
      <alignment horizontal="left" vertical="center" shrinkToFit="1"/>
      <protection locked="0"/>
    </xf>
    <xf numFmtId="0" fontId="11" fillId="0" borderId="44" xfId="0" applyFont="1" applyBorder="1" applyAlignment="1" applyProtection="1">
      <alignment horizontal="left" vertical="center" shrinkToFit="1"/>
      <protection locked="0"/>
    </xf>
    <xf numFmtId="0" fontId="11" fillId="0" borderId="3" xfId="0" applyFont="1" applyBorder="1" applyAlignment="1" applyProtection="1">
      <alignment horizontal="left" vertical="center" shrinkToFit="1"/>
      <protection locked="0"/>
    </xf>
    <xf numFmtId="0" fontId="11" fillId="0" borderId="31" xfId="0" applyFont="1" applyBorder="1" applyAlignment="1" applyProtection="1">
      <alignment horizontal="left" vertical="center" shrinkToFit="1"/>
      <protection locked="0"/>
    </xf>
    <xf numFmtId="0" fontId="11" fillId="0" borderId="13" xfId="0" applyFont="1" applyBorder="1" applyAlignment="1" applyProtection="1">
      <alignment horizontal="left" vertical="center" shrinkToFit="1"/>
      <protection locked="0"/>
    </xf>
    <xf numFmtId="0" fontId="11" fillId="0" borderId="32" xfId="0" applyFont="1" applyBorder="1" applyAlignment="1" applyProtection="1">
      <alignment horizontal="left" vertical="center" shrinkToFit="1"/>
      <protection locked="0"/>
    </xf>
    <xf numFmtId="0" fontId="9" fillId="0" borderId="37" xfId="0" applyFont="1" applyBorder="1" applyAlignment="1" applyProtection="1">
      <alignment horizontal="left" vertical="center" shrinkToFit="1"/>
      <protection locked="0"/>
    </xf>
    <xf numFmtId="0" fontId="9" fillId="0" borderId="38" xfId="0" applyFont="1" applyBorder="1" applyAlignment="1" applyProtection="1">
      <alignment horizontal="left" vertical="center" shrinkToFit="1"/>
      <protection locked="0"/>
    </xf>
    <xf numFmtId="0" fontId="9" fillId="0" borderId="0" xfId="0" applyFont="1" applyBorder="1" applyAlignment="1" applyProtection="1">
      <alignment horizontal="left" vertical="center" shrinkToFit="1"/>
      <protection locked="0"/>
    </xf>
    <xf numFmtId="0" fontId="9" fillId="0" borderId="44" xfId="0" applyFont="1" applyBorder="1" applyAlignment="1" applyProtection="1">
      <alignment horizontal="left" vertical="center" shrinkToFit="1"/>
      <protection locked="0"/>
    </xf>
    <xf numFmtId="0" fontId="9" fillId="0" borderId="4" xfId="0" applyFont="1" applyBorder="1" applyAlignment="1" applyProtection="1">
      <alignment horizontal="left" vertical="center" shrinkToFit="1"/>
      <protection locked="0"/>
    </xf>
    <xf numFmtId="0" fontId="11" fillId="0" borderId="4" xfId="0" applyFont="1" applyBorder="1" applyAlignment="1" applyProtection="1">
      <alignment horizontal="left" vertical="center" shrinkToFit="1"/>
      <protection locked="0"/>
    </xf>
    <xf numFmtId="0" fontId="9" fillId="0" borderId="19" xfId="0" applyFont="1" applyBorder="1" applyAlignment="1" applyProtection="1">
      <alignment horizontal="center" vertical="center" wrapText="1" shrinkToFit="1"/>
      <protection/>
    </xf>
    <xf numFmtId="0" fontId="9" fillId="0" borderId="34" xfId="0" applyFont="1" applyBorder="1" applyAlignment="1" applyProtection="1">
      <alignment horizontal="left" vertical="center" wrapText="1" shrinkToFit="1"/>
      <protection/>
    </xf>
    <xf numFmtId="0" fontId="9" fillId="0" borderId="71" xfId="0" applyFont="1" applyBorder="1" applyAlignment="1" applyProtection="1">
      <alignment horizontal="left" vertical="center" wrapText="1" shrinkToFit="1"/>
      <protection/>
    </xf>
    <xf numFmtId="0" fontId="9" fillId="0" borderId="35" xfId="0" applyFont="1" applyBorder="1" applyAlignment="1" applyProtection="1">
      <alignment horizontal="left" vertical="center" wrapText="1" shrinkToFit="1"/>
      <protection/>
    </xf>
    <xf numFmtId="0" fontId="9" fillId="0" borderId="69" xfId="0" applyFont="1" applyBorder="1" applyAlignment="1" applyProtection="1">
      <alignment horizontal="left" vertical="center" wrapText="1" shrinkToFit="1"/>
      <protection/>
    </xf>
    <xf numFmtId="0" fontId="9" fillId="0" borderId="72" xfId="0" applyFont="1" applyBorder="1" applyAlignment="1" applyProtection="1">
      <alignment horizontal="left" vertical="center" wrapText="1" shrinkToFit="1"/>
      <protection/>
    </xf>
    <xf numFmtId="0" fontId="9" fillId="0" borderId="70" xfId="0" applyFont="1" applyBorder="1" applyAlignment="1" applyProtection="1">
      <alignment horizontal="left" vertical="center" wrapText="1" shrinkToFit="1"/>
      <protection/>
    </xf>
    <xf numFmtId="0" fontId="9" fillId="0" borderId="32" xfId="0" applyFont="1" applyBorder="1" applyAlignment="1" applyProtection="1">
      <alignment horizontal="center" vertical="center" textRotation="255" shrinkToFit="1"/>
      <protection/>
    </xf>
    <xf numFmtId="0" fontId="9" fillId="0" borderId="69" xfId="0" applyFont="1" applyBorder="1" applyAlignment="1" applyProtection="1">
      <alignment horizontal="center" vertical="center" textRotation="255" shrinkToFit="1"/>
      <protection/>
    </xf>
    <xf numFmtId="0" fontId="9" fillId="0" borderId="70" xfId="0" applyFont="1" applyBorder="1" applyAlignment="1" applyProtection="1">
      <alignment horizontal="center" vertical="center" textRotation="255" shrinkToFit="1"/>
      <protection/>
    </xf>
    <xf numFmtId="38" fontId="9" fillId="0" borderId="66" xfId="16" applyFont="1" applyBorder="1" applyAlignment="1" applyProtection="1">
      <alignment horizontal="center" vertical="center" shrinkToFit="1"/>
      <protection locked="0"/>
    </xf>
    <xf numFmtId="38" fontId="9" fillId="0" borderId="65" xfId="16" applyFont="1" applyBorder="1" applyAlignment="1" applyProtection="1">
      <alignment horizontal="center" vertical="center" shrinkToFit="1"/>
      <protection locked="0"/>
    </xf>
    <xf numFmtId="0" fontId="9" fillId="0" borderId="19" xfId="0" applyFont="1" applyBorder="1" applyAlignment="1">
      <alignment horizontal="center" vertical="center" textRotation="255" wrapText="1"/>
    </xf>
    <xf numFmtId="0" fontId="9" fillId="0" borderId="18" xfId="0" applyFont="1" applyBorder="1" applyAlignment="1">
      <alignment horizontal="center" vertical="center" textRotation="255" wrapText="1"/>
    </xf>
    <xf numFmtId="0" fontId="9" fillId="0" borderId="15" xfId="0" applyFont="1" applyBorder="1" applyAlignment="1">
      <alignment horizontal="center" vertical="center" textRotation="255" wrapText="1"/>
    </xf>
    <xf numFmtId="0" fontId="9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textRotation="255" wrapText="1"/>
    </xf>
    <xf numFmtId="0" fontId="9" fillId="0" borderId="32" xfId="0" applyFont="1" applyBorder="1" applyAlignment="1">
      <alignment horizontal="center" vertical="center" textRotation="255" wrapText="1"/>
    </xf>
    <xf numFmtId="0" fontId="9" fillId="0" borderId="38" xfId="0" applyFont="1" applyBorder="1" applyAlignment="1">
      <alignment horizontal="center" vertical="center" textRotation="255" wrapText="1"/>
    </xf>
    <xf numFmtId="0" fontId="9" fillId="0" borderId="44" xfId="0" applyFont="1" applyBorder="1" applyAlignment="1">
      <alignment horizontal="center" vertical="center" textRotation="255" wrapText="1"/>
    </xf>
    <xf numFmtId="0" fontId="9" fillId="0" borderId="3" xfId="0" applyFont="1" applyBorder="1" applyAlignment="1">
      <alignment horizontal="center" vertical="center" textRotation="255" wrapText="1"/>
    </xf>
    <xf numFmtId="0" fontId="9" fillId="0" borderId="31" xfId="0" applyFont="1" applyBorder="1" applyAlignment="1">
      <alignment horizontal="center" vertical="center" textRotation="255" wrapText="1"/>
    </xf>
    <xf numFmtId="0" fontId="9" fillId="0" borderId="13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4" xfId="0" applyFont="1" applyBorder="1" applyAlignment="1" applyProtection="1">
      <alignment vertical="top"/>
      <protection locked="0"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 textRotation="255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180975</xdr:rowOff>
    </xdr:from>
    <xdr:to>
      <xdr:col>2</xdr:col>
      <xdr:colOff>1419225</xdr:colOff>
      <xdr:row>2</xdr:row>
      <xdr:rowOff>295275</xdr:rowOff>
    </xdr:to>
    <xdr:grpSp>
      <xdr:nvGrpSpPr>
        <xdr:cNvPr id="1" name="Group 4"/>
        <xdr:cNvGrpSpPr>
          <a:grpSpLocks/>
        </xdr:cNvGrpSpPr>
      </xdr:nvGrpSpPr>
      <xdr:grpSpPr>
        <a:xfrm>
          <a:off x="762000" y="485775"/>
          <a:ext cx="2124075" cy="419100"/>
          <a:chOff x="1" y="0"/>
          <a:chExt cx="223" cy="40"/>
        </a:xfrm>
        <a:solidFill>
          <a:srgbClr val="FFFFFF"/>
        </a:solidFill>
      </xdr:grpSpPr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0</xdr:row>
      <xdr:rowOff>0</xdr:rowOff>
    </xdr:from>
    <xdr:ext cx="2124075" cy="381000"/>
    <xdr:grpSp>
      <xdr:nvGrpSpPr>
        <xdr:cNvPr id="1" name="Group 4"/>
        <xdr:cNvGrpSpPr>
          <a:grpSpLocks/>
        </xdr:cNvGrpSpPr>
      </xdr:nvGrpSpPr>
      <xdr:grpSpPr>
        <a:xfrm>
          <a:off x="9525" y="0"/>
          <a:ext cx="2124075" cy="381000"/>
          <a:chOff x="1" y="0"/>
          <a:chExt cx="223" cy="40"/>
        </a:xfrm>
        <a:solidFill>
          <a:srgbClr val="FFFFFF"/>
        </a:solidFill>
      </xdr:grpSpPr>
    </xdr:grp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124075" cy="381000"/>
    <xdr:grpSp>
      <xdr:nvGrpSpPr>
        <xdr:cNvPr id="1" name="Group 4"/>
        <xdr:cNvGrpSpPr>
          <a:grpSpLocks/>
        </xdr:cNvGrpSpPr>
      </xdr:nvGrpSpPr>
      <xdr:grpSpPr>
        <a:xfrm>
          <a:off x="0" y="0"/>
          <a:ext cx="2124075" cy="381000"/>
          <a:chOff x="1" y="0"/>
          <a:chExt cx="223" cy="40"/>
        </a:xfrm>
        <a:solidFill>
          <a:srgbClr val="FFFFFF"/>
        </a:solidFill>
      </xdr:grpSpPr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A18"/>
  <sheetViews>
    <sheetView showGridLines="0" showRowColHeaders="0" showZeros="0" workbookViewId="0" topLeftCell="B1">
      <selection activeCell="A1" sqref="A1"/>
    </sheetView>
  </sheetViews>
  <sheetFormatPr defaultColWidth="9.00390625" defaultRowHeight="13.5"/>
  <cols>
    <col min="1" max="1" width="11.00390625" style="0" hidden="1" customWidth="1"/>
  </cols>
  <sheetData>
    <row r="1" ht="15" customHeight="1">
      <c r="A1" s="166" t="s">
        <v>311</v>
      </c>
    </row>
    <row r="3" ht="13.5">
      <c r="A3" s="167" t="s">
        <v>62</v>
      </c>
    </row>
    <row r="4" ht="13.5">
      <c r="A4" s="167" t="s">
        <v>63</v>
      </c>
    </row>
    <row r="5" ht="13.5">
      <c r="A5" s="167" t="s">
        <v>64</v>
      </c>
    </row>
    <row r="6" ht="13.5">
      <c r="A6" s="167" t="s">
        <v>65</v>
      </c>
    </row>
    <row r="7" ht="13.5">
      <c r="A7" s="167" t="s">
        <v>66</v>
      </c>
    </row>
    <row r="8" ht="13.5">
      <c r="A8" s="167" t="s">
        <v>67</v>
      </c>
    </row>
    <row r="9" ht="13.5">
      <c r="A9" s="167" t="s">
        <v>68</v>
      </c>
    </row>
    <row r="10" ht="13.5">
      <c r="A10" s="167" t="s">
        <v>69</v>
      </c>
    </row>
    <row r="11" ht="13.5">
      <c r="A11" s="167" t="s">
        <v>70</v>
      </c>
    </row>
    <row r="12" ht="13.5">
      <c r="A12" s="167" t="s">
        <v>71</v>
      </c>
    </row>
    <row r="15" ht="13.5">
      <c r="A15" s="166" t="s">
        <v>287</v>
      </c>
    </row>
    <row r="17" ht="13.5">
      <c r="A17" s="167" t="s">
        <v>285</v>
      </c>
    </row>
    <row r="18" ht="13.5">
      <c r="A18" s="167" t="s">
        <v>286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23"/>
  <sheetViews>
    <sheetView showGridLines="0" tabSelected="1" zoomScale="75" zoomScaleNormal="75" workbookViewId="0" topLeftCell="A1">
      <selection activeCell="B5" sqref="B5:H5"/>
    </sheetView>
  </sheetViews>
  <sheetFormatPr defaultColWidth="9.00390625" defaultRowHeight="13.5"/>
  <cols>
    <col min="1" max="2" width="9.625" style="34" customWidth="1"/>
    <col min="3" max="7" width="24.625" style="34" customWidth="1"/>
    <col min="8" max="9" width="9.625" style="34" customWidth="1"/>
    <col min="10" max="16384" width="9.00390625" style="34" customWidth="1"/>
  </cols>
  <sheetData>
    <row r="1" spans="1:13" ht="24" customHeight="1" thickTop="1">
      <c r="A1" s="6"/>
      <c r="B1" s="32"/>
      <c r="C1" s="32"/>
      <c r="D1" s="32"/>
      <c r="E1" s="32"/>
      <c r="F1" s="32"/>
      <c r="G1" s="32"/>
      <c r="H1" s="32"/>
      <c r="I1" s="33"/>
      <c r="L1" s="45" t="str">
        <f>+RIGHT(B5,4)</f>
        <v>１８年度</v>
      </c>
      <c r="M1" s="53" t="str">
        <f>+LEFT(L1,2)</f>
        <v>１８</v>
      </c>
    </row>
    <row r="2" spans="1:9" ht="24" customHeight="1">
      <c r="A2" s="35"/>
      <c r="B2" s="36"/>
      <c r="C2" s="36"/>
      <c r="D2" s="36"/>
      <c r="E2" s="36"/>
      <c r="F2" s="36"/>
      <c r="G2" s="36"/>
      <c r="H2" s="36"/>
      <c r="I2" s="37"/>
    </row>
    <row r="3" spans="1:9" s="40" customFormat="1" ht="36.75">
      <c r="A3" s="38"/>
      <c r="B3" s="188" t="s">
        <v>312</v>
      </c>
      <c r="C3" s="188"/>
      <c r="D3" s="188"/>
      <c r="E3" s="188"/>
      <c r="F3" s="188"/>
      <c r="G3" s="188"/>
      <c r="H3" s="188"/>
      <c r="I3" s="39"/>
    </row>
    <row r="4" spans="1:9" ht="24" customHeight="1">
      <c r="A4" s="35"/>
      <c r="B4" s="36"/>
      <c r="C4" s="36"/>
      <c r="D4" s="36"/>
      <c r="E4" s="36"/>
      <c r="F4" s="36"/>
      <c r="G4" s="36"/>
      <c r="H4" s="36"/>
      <c r="I4" s="37"/>
    </row>
    <row r="5" spans="1:9" ht="24" customHeight="1">
      <c r="A5" s="35"/>
      <c r="B5" s="189" t="str">
        <f>+"計画作成年度：　"&amp;WIDECHAR(menu!A1)</f>
        <v>計画作成年度：　平成１８年度</v>
      </c>
      <c r="C5" s="189"/>
      <c r="D5" s="189"/>
      <c r="E5" s="189"/>
      <c r="F5" s="189"/>
      <c r="G5" s="189"/>
      <c r="H5" s="189"/>
      <c r="I5" s="37"/>
    </row>
    <row r="6" spans="1:9" ht="24" customHeight="1">
      <c r="A6" s="35"/>
      <c r="B6" s="25"/>
      <c r="C6" s="25"/>
      <c r="D6" s="25"/>
      <c r="E6" s="25"/>
      <c r="F6" s="25"/>
      <c r="G6" s="25"/>
      <c r="H6" s="25"/>
      <c r="I6" s="37"/>
    </row>
    <row r="7" spans="1:9" ht="24" customHeight="1">
      <c r="A7" s="35"/>
      <c r="B7" s="25"/>
      <c r="C7" s="25"/>
      <c r="D7" s="25"/>
      <c r="E7" s="25"/>
      <c r="F7" s="25"/>
      <c r="G7" s="25"/>
      <c r="H7" s="25"/>
      <c r="I7" s="37"/>
    </row>
    <row r="8" spans="1:9" ht="24" customHeight="1" thickBot="1">
      <c r="A8" s="35"/>
      <c r="B8" s="25"/>
      <c r="C8" s="25"/>
      <c r="D8" s="25"/>
      <c r="E8" s="25"/>
      <c r="F8" s="25"/>
      <c r="G8" s="25"/>
      <c r="H8" s="25"/>
      <c r="I8" s="37"/>
    </row>
    <row r="9" spans="1:9" ht="30" customHeight="1" thickBot="1">
      <c r="A9" s="35"/>
      <c r="B9" s="36"/>
      <c r="C9" s="41" t="s">
        <v>74</v>
      </c>
      <c r="D9" s="190" t="s">
        <v>308</v>
      </c>
      <c r="E9" s="191"/>
      <c r="F9" s="36"/>
      <c r="G9" s="36"/>
      <c r="H9" s="36"/>
      <c r="I9" s="37"/>
    </row>
    <row r="10" spans="1:9" ht="14.25" customHeight="1" thickBot="1">
      <c r="A10" s="35"/>
      <c r="B10" s="36"/>
      <c r="C10" s="36"/>
      <c r="D10" s="36"/>
      <c r="E10" s="36"/>
      <c r="F10" s="36"/>
      <c r="G10" s="36"/>
      <c r="H10" s="36"/>
      <c r="I10" s="37"/>
    </row>
    <row r="11" spans="1:9" ht="30" customHeight="1" thickBot="1">
      <c r="A11" s="35"/>
      <c r="B11" s="36"/>
      <c r="C11" s="41" t="s">
        <v>0</v>
      </c>
      <c r="D11" s="7" t="s">
        <v>309</v>
      </c>
      <c r="E11" s="41" t="s">
        <v>1</v>
      </c>
      <c r="F11" s="190" t="s">
        <v>310</v>
      </c>
      <c r="G11" s="191"/>
      <c r="H11" s="36"/>
      <c r="I11" s="37"/>
    </row>
    <row r="12" spans="1:9" ht="13.5" customHeight="1" thickBot="1">
      <c r="A12" s="35"/>
      <c r="B12" s="36"/>
      <c r="C12" s="36"/>
      <c r="D12" s="36"/>
      <c r="E12" s="36"/>
      <c r="F12" s="36"/>
      <c r="G12" s="36"/>
      <c r="H12" s="36"/>
      <c r="I12" s="37"/>
    </row>
    <row r="13" spans="1:9" ht="30" customHeight="1">
      <c r="A13" s="35"/>
      <c r="B13" s="36"/>
      <c r="C13" s="183" t="s">
        <v>2</v>
      </c>
      <c r="D13" s="185" t="s">
        <v>73</v>
      </c>
      <c r="E13" s="186"/>
      <c r="F13" s="186"/>
      <c r="G13" s="187"/>
      <c r="H13" s="36"/>
      <c r="I13" s="37"/>
    </row>
    <row r="14" spans="1:9" ht="30" customHeight="1" thickBot="1">
      <c r="A14" s="35"/>
      <c r="B14" s="36"/>
      <c r="C14" s="184"/>
      <c r="D14" s="42" t="s">
        <v>60</v>
      </c>
      <c r="E14" s="43" t="s">
        <v>61</v>
      </c>
      <c r="F14" s="44" t="s">
        <v>60</v>
      </c>
      <c r="G14" s="43" t="s">
        <v>61</v>
      </c>
      <c r="H14" s="36"/>
      <c r="I14" s="37"/>
    </row>
    <row r="15" spans="1:9" ht="30" customHeight="1">
      <c r="A15" s="35"/>
      <c r="B15" s="36"/>
      <c r="C15" s="50" t="str">
        <f>+"平成"&amp;WIDECHAR(VALUE(LEFT($L$1,2)))&amp;"年度"</f>
        <v>平成１８年度</v>
      </c>
      <c r="D15" s="8"/>
      <c r="E15" s="9"/>
      <c r="F15" s="10"/>
      <c r="G15" s="9"/>
      <c r="H15" s="36"/>
      <c r="I15" s="37"/>
    </row>
    <row r="16" spans="1:9" ht="30" customHeight="1">
      <c r="A16" s="35"/>
      <c r="B16" s="36"/>
      <c r="C16" s="51" t="str">
        <f>+"平成"&amp;WIDECHAR(VALUE(LEFT($L$1,2)+1))&amp;"年度"</f>
        <v>平成１９年度</v>
      </c>
      <c r="D16" s="8"/>
      <c r="E16" s="9"/>
      <c r="F16" s="10"/>
      <c r="G16" s="9"/>
      <c r="H16" s="36"/>
      <c r="I16" s="37"/>
    </row>
    <row r="17" spans="1:9" ht="30" customHeight="1">
      <c r="A17" s="35"/>
      <c r="B17" s="36"/>
      <c r="C17" s="51" t="str">
        <f>+"平成"&amp;WIDECHAR(VALUE(LEFT($L$1,2)+2))&amp;"年度"</f>
        <v>平成２０年度</v>
      </c>
      <c r="D17" s="8"/>
      <c r="E17" s="9"/>
      <c r="F17" s="10"/>
      <c r="G17" s="9"/>
      <c r="H17" s="36"/>
      <c r="I17" s="37"/>
    </row>
    <row r="18" spans="1:9" ht="30" customHeight="1">
      <c r="A18" s="35"/>
      <c r="B18" s="36"/>
      <c r="C18" s="161" t="str">
        <f>+"平成"&amp;WIDECHAR(VALUE(LEFT($L$1,2)+3))&amp;"年度"</f>
        <v>平成２１年度</v>
      </c>
      <c r="D18" s="162"/>
      <c r="E18" s="163"/>
      <c r="F18" s="164"/>
      <c r="G18" s="163"/>
      <c r="H18" s="36"/>
      <c r="I18" s="37"/>
    </row>
    <row r="19" spans="1:9" ht="30" customHeight="1" thickBot="1">
      <c r="A19" s="35"/>
      <c r="B19" s="36"/>
      <c r="C19" s="52" t="str">
        <f>+"平成"&amp;WIDECHAR(VALUE(LEFT($L$1,2)+4))&amp;"年度"</f>
        <v>平成２２年度</v>
      </c>
      <c r="D19" s="11"/>
      <c r="E19" s="12"/>
      <c r="F19" s="13"/>
      <c r="G19" s="12"/>
      <c r="H19" s="36"/>
      <c r="I19" s="37"/>
    </row>
    <row r="20" spans="1:9" ht="30" customHeight="1">
      <c r="A20" s="35"/>
      <c r="B20" s="36"/>
      <c r="D20" s="46"/>
      <c r="E20" s="46"/>
      <c r="F20" s="46"/>
      <c r="G20" s="46"/>
      <c r="H20" s="36"/>
      <c r="I20" s="37"/>
    </row>
    <row r="21" spans="1:9" ht="30" customHeight="1">
      <c r="A21" s="35"/>
      <c r="B21" s="36"/>
      <c r="C21" s="45"/>
      <c r="D21" s="46"/>
      <c r="E21" s="46"/>
      <c r="F21" s="46"/>
      <c r="G21" s="46"/>
      <c r="H21" s="36"/>
      <c r="I21" s="37"/>
    </row>
    <row r="22" spans="1:9" ht="24" customHeight="1">
      <c r="A22" s="35"/>
      <c r="B22" s="36"/>
      <c r="C22" s="36"/>
      <c r="D22" s="36"/>
      <c r="E22" s="36"/>
      <c r="F22" s="36"/>
      <c r="G22" s="36"/>
      <c r="H22" s="36"/>
      <c r="I22" s="37"/>
    </row>
    <row r="23" spans="1:9" ht="24" customHeight="1" thickBot="1">
      <c r="A23" s="47"/>
      <c r="B23" s="48"/>
      <c r="C23" s="48"/>
      <c r="D23" s="48"/>
      <c r="E23" s="48"/>
      <c r="F23" s="48"/>
      <c r="G23" s="48"/>
      <c r="H23" s="48"/>
      <c r="I23" s="49"/>
    </row>
    <row r="24" ht="14.25" thickTop="1"/>
  </sheetData>
  <mergeCells count="6">
    <mergeCell ref="C13:C14"/>
    <mergeCell ref="D13:G13"/>
    <mergeCell ref="B3:H3"/>
    <mergeCell ref="B5:H5"/>
    <mergeCell ref="D9:E9"/>
    <mergeCell ref="F11:G1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1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X107"/>
  <sheetViews>
    <sheetView showGridLines="0" showRowColHeaders="0" showZeros="0" workbookViewId="0" topLeftCell="A1">
      <pane xSplit="5" ySplit="4" topLeftCell="F5" activePane="bottomRight" state="frozen"/>
      <selection pane="topLeft" activeCell="C19" sqref="C19"/>
      <selection pane="topRight" activeCell="C19" sqref="C19"/>
      <selection pane="bottomLeft" activeCell="C19" sqref="C19"/>
      <selection pane="bottomRight" activeCell="C19" sqref="C19"/>
    </sheetView>
  </sheetViews>
  <sheetFormatPr defaultColWidth="9.00390625" defaultRowHeight="13.5"/>
  <cols>
    <col min="1" max="1" width="3.625" style="14" customWidth="1"/>
    <col min="2" max="2" width="3.75390625" style="14" customWidth="1"/>
    <col min="3" max="3" width="5.625" style="14" customWidth="1"/>
    <col min="4" max="4" width="20.125" style="14" customWidth="1"/>
    <col min="5" max="5" width="7.50390625" style="14" bestFit="1" customWidth="1"/>
    <col min="6" max="23" width="11.625" style="14" customWidth="1"/>
    <col min="24" max="24" width="23.125" style="14" customWidth="1"/>
    <col min="25" max="16384" width="9.00390625" style="14" customWidth="1"/>
  </cols>
  <sheetData>
    <row r="1" ht="30" customHeight="1"/>
    <row r="2" spans="1:4" ht="21.75" customHeight="1">
      <c r="A2" s="175" t="s">
        <v>72</v>
      </c>
      <c r="B2" s="175"/>
      <c r="C2" s="175"/>
      <c r="D2" s="175"/>
    </row>
    <row r="3" spans="1:24" ht="21.75" customHeight="1">
      <c r="A3" s="180" t="s">
        <v>11</v>
      </c>
      <c r="B3" s="181"/>
      <c r="C3" s="181"/>
      <c r="D3" s="181"/>
      <c r="E3" s="182"/>
      <c r="F3" s="15" t="str">
        <f>+WIDECHAR(VALUE('表紙'!$M$1)-2)&amp;"年"</f>
        <v>１６年</v>
      </c>
      <c r="G3" s="177" t="str">
        <f>+WIDECHAR(VALUE('表紙'!$M$1)-1)&amp;"年"</f>
        <v>１７年</v>
      </c>
      <c r="H3" s="179"/>
      <c r="I3" s="177" t="str">
        <f>+WIDECHAR(VALUE('表紙'!$M$1))&amp;"年"</f>
        <v>１８年</v>
      </c>
      <c r="J3" s="178"/>
      <c r="K3" s="179"/>
      <c r="L3" s="177" t="str">
        <f>+WIDECHAR(VALUE('表紙'!$M$1)+1)&amp;"年"</f>
        <v>１９年</v>
      </c>
      <c r="M3" s="178"/>
      <c r="N3" s="179"/>
      <c r="O3" s="177" t="str">
        <f>+WIDECHAR(VALUE('表紙'!$M$1)+2)&amp;"年"</f>
        <v>２０年</v>
      </c>
      <c r="P3" s="178"/>
      <c r="Q3" s="179"/>
      <c r="R3" s="177" t="str">
        <f>+WIDECHAR(VALUE('表紙'!$M$1)+3)&amp;"年"</f>
        <v>２１年</v>
      </c>
      <c r="S3" s="178"/>
      <c r="T3" s="179"/>
      <c r="U3" s="177" t="str">
        <f>+WIDECHAR(VALUE('表紙'!$M$1)+4)&amp;"年"</f>
        <v>２２年</v>
      </c>
      <c r="V3" s="178"/>
      <c r="W3" s="179"/>
      <c r="X3" s="173" t="str">
        <f>+I3&amp;"見直し計画の算出根拠"</f>
        <v>１８年見直し計画の算出根拠</v>
      </c>
    </row>
    <row r="4" spans="1:24" ht="13.5">
      <c r="A4" s="170"/>
      <c r="B4" s="171"/>
      <c r="C4" s="171"/>
      <c r="D4" s="171"/>
      <c r="E4" s="172"/>
      <c r="F4" s="17" t="s">
        <v>12</v>
      </c>
      <c r="G4" s="17" t="s">
        <v>181</v>
      </c>
      <c r="H4" s="17" t="s">
        <v>12</v>
      </c>
      <c r="I4" s="22" t="s">
        <v>181</v>
      </c>
      <c r="J4" s="22" t="s">
        <v>182</v>
      </c>
      <c r="K4" s="22" t="s">
        <v>12</v>
      </c>
      <c r="L4" s="22" t="s">
        <v>181</v>
      </c>
      <c r="M4" s="22" t="s">
        <v>182</v>
      </c>
      <c r="N4" s="22" t="s">
        <v>12</v>
      </c>
      <c r="O4" s="22" t="s">
        <v>181</v>
      </c>
      <c r="P4" s="22" t="s">
        <v>182</v>
      </c>
      <c r="Q4" s="22" t="s">
        <v>12</v>
      </c>
      <c r="R4" s="22" t="s">
        <v>181</v>
      </c>
      <c r="S4" s="22" t="s">
        <v>182</v>
      </c>
      <c r="T4" s="22" t="s">
        <v>12</v>
      </c>
      <c r="U4" s="22" t="s">
        <v>181</v>
      </c>
      <c r="V4" s="22" t="s">
        <v>182</v>
      </c>
      <c r="W4" s="22" t="s">
        <v>12</v>
      </c>
      <c r="X4" s="174"/>
    </row>
    <row r="5" spans="1:24" ht="19.5" customHeight="1">
      <c r="A5" s="176" t="s">
        <v>81</v>
      </c>
      <c r="B5" s="69" t="s">
        <v>294</v>
      </c>
      <c r="C5" s="75"/>
      <c r="D5" s="86"/>
      <c r="E5" s="23" t="s">
        <v>3</v>
      </c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29"/>
    </row>
    <row r="6" spans="1:24" ht="19.5" customHeight="1">
      <c r="A6" s="192"/>
      <c r="B6" s="69" t="s">
        <v>245</v>
      </c>
      <c r="C6" s="75"/>
      <c r="D6" s="86"/>
      <c r="E6" s="23" t="s">
        <v>3</v>
      </c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29"/>
    </row>
    <row r="7" spans="1:24" ht="19.5" customHeight="1">
      <c r="A7" s="192"/>
      <c r="B7" s="69" t="s">
        <v>281</v>
      </c>
      <c r="C7" s="75"/>
      <c r="D7" s="86"/>
      <c r="E7" s="23" t="s">
        <v>3</v>
      </c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29"/>
    </row>
    <row r="8" spans="1:24" ht="19.5" customHeight="1">
      <c r="A8" s="193"/>
      <c r="B8" s="69" t="s">
        <v>245</v>
      </c>
      <c r="C8" s="75"/>
      <c r="D8" s="86"/>
      <c r="E8" s="23" t="s">
        <v>3</v>
      </c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29"/>
    </row>
    <row r="9" spans="1:24" ht="19.5" customHeight="1">
      <c r="A9" s="176" t="s">
        <v>79</v>
      </c>
      <c r="B9" s="176" t="s">
        <v>80</v>
      </c>
      <c r="C9" s="69" t="s">
        <v>44</v>
      </c>
      <c r="D9" s="87"/>
      <c r="E9" s="23" t="s">
        <v>42</v>
      </c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29"/>
    </row>
    <row r="10" spans="1:24" ht="19.5" customHeight="1">
      <c r="A10" s="192"/>
      <c r="B10" s="192"/>
      <c r="C10" s="69" t="s">
        <v>45</v>
      </c>
      <c r="D10" s="87"/>
      <c r="E10" s="23" t="s">
        <v>13</v>
      </c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29"/>
    </row>
    <row r="11" spans="1:24" ht="19.5" customHeight="1">
      <c r="A11" s="192"/>
      <c r="B11" s="192"/>
      <c r="C11" s="69" t="s">
        <v>7</v>
      </c>
      <c r="D11" s="87"/>
      <c r="E11" s="23" t="s">
        <v>13</v>
      </c>
      <c r="F11" s="126">
        <f>SUM(F9:F10)</f>
        <v>0</v>
      </c>
      <c r="G11" s="126">
        <f aca="true" t="shared" si="0" ref="G11:W11">SUM(G9:G10)</f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126">
        <f t="shared" si="0"/>
        <v>0</v>
      </c>
      <c r="L11" s="126">
        <f t="shared" si="0"/>
        <v>0</v>
      </c>
      <c r="M11" s="126">
        <f t="shared" si="0"/>
        <v>0</v>
      </c>
      <c r="N11" s="126">
        <f t="shared" si="0"/>
        <v>0</v>
      </c>
      <c r="O11" s="126">
        <f t="shared" si="0"/>
        <v>0</v>
      </c>
      <c r="P11" s="126">
        <f t="shared" si="0"/>
        <v>0</v>
      </c>
      <c r="Q11" s="126">
        <f t="shared" si="0"/>
        <v>0</v>
      </c>
      <c r="R11" s="126">
        <f t="shared" si="0"/>
        <v>0</v>
      </c>
      <c r="S11" s="126">
        <f t="shared" si="0"/>
        <v>0</v>
      </c>
      <c r="T11" s="126">
        <f t="shared" si="0"/>
        <v>0</v>
      </c>
      <c r="U11" s="126">
        <f t="shared" si="0"/>
        <v>0</v>
      </c>
      <c r="V11" s="126">
        <f t="shared" si="0"/>
        <v>0</v>
      </c>
      <c r="W11" s="126">
        <f t="shared" si="0"/>
        <v>0</v>
      </c>
      <c r="X11" s="29"/>
    </row>
    <row r="12" spans="1:24" ht="19.5" customHeight="1">
      <c r="A12" s="192"/>
      <c r="B12" s="192"/>
      <c r="C12" s="69" t="s">
        <v>46</v>
      </c>
      <c r="D12" s="87"/>
      <c r="E12" s="23" t="s">
        <v>13</v>
      </c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29"/>
    </row>
    <row r="13" spans="1:24" ht="19.5" customHeight="1">
      <c r="A13" s="192"/>
      <c r="B13" s="193"/>
      <c r="C13" s="69" t="s">
        <v>14</v>
      </c>
      <c r="D13" s="87"/>
      <c r="E13" s="23" t="s">
        <v>13</v>
      </c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29"/>
    </row>
    <row r="14" spans="1:24" ht="19.5" customHeight="1">
      <c r="A14" s="192"/>
      <c r="B14" s="70" t="s">
        <v>257</v>
      </c>
      <c r="C14" s="84"/>
      <c r="D14" s="86"/>
      <c r="E14" s="23" t="s">
        <v>43</v>
      </c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29"/>
    </row>
    <row r="15" spans="1:24" ht="19.5" customHeight="1">
      <c r="A15" s="192"/>
      <c r="B15" s="89"/>
      <c r="C15" s="90" t="s">
        <v>47</v>
      </c>
      <c r="D15" s="86"/>
      <c r="E15" s="23" t="s">
        <v>43</v>
      </c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29"/>
    </row>
    <row r="16" spans="1:24" ht="19.5" customHeight="1">
      <c r="A16" s="192"/>
      <c r="B16" s="98"/>
      <c r="C16" s="69" t="s">
        <v>14</v>
      </c>
      <c r="D16" s="87"/>
      <c r="E16" s="23" t="s">
        <v>13</v>
      </c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29"/>
    </row>
    <row r="17" spans="1:24" ht="19.5" customHeight="1">
      <c r="A17" s="192"/>
      <c r="B17" s="88"/>
      <c r="C17" s="69" t="s">
        <v>258</v>
      </c>
      <c r="D17" s="87"/>
      <c r="E17" s="23" t="s">
        <v>13</v>
      </c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29"/>
    </row>
    <row r="18" spans="1:24" ht="19.5" customHeight="1">
      <c r="A18" s="192"/>
      <c r="B18" s="70" t="s">
        <v>15</v>
      </c>
      <c r="C18" s="84"/>
      <c r="D18" s="86"/>
      <c r="E18" s="23" t="s">
        <v>43</v>
      </c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29"/>
    </row>
    <row r="19" spans="1:24" ht="19.5" customHeight="1">
      <c r="A19" s="193"/>
      <c r="B19" s="196" t="s">
        <v>248</v>
      </c>
      <c r="C19" s="197"/>
      <c r="D19" s="198"/>
      <c r="E19" s="23" t="s">
        <v>13</v>
      </c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29"/>
    </row>
    <row r="20" spans="1:24" ht="19.5" customHeight="1">
      <c r="A20" s="176" t="s">
        <v>78</v>
      </c>
      <c r="B20" s="176" t="s">
        <v>76</v>
      </c>
      <c r="C20" s="85" t="s">
        <v>16</v>
      </c>
      <c r="D20" s="91"/>
      <c r="E20" s="26" t="s">
        <v>17</v>
      </c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29"/>
    </row>
    <row r="21" spans="1:24" ht="19.5" customHeight="1">
      <c r="A21" s="192"/>
      <c r="B21" s="192"/>
      <c r="C21" s="69" t="s">
        <v>18</v>
      </c>
      <c r="D21" s="87"/>
      <c r="E21" s="23" t="s">
        <v>17</v>
      </c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29"/>
    </row>
    <row r="22" spans="1:24" ht="19.5" customHeight="1">
      <c r="A22" s="192"/>
      <c r="B22" s="192"/>
      <c r="C22" s="69" t="s">
        <v>19</v>
      </c>
      <c r="D22" s="87"/>
      <c r="E22" s="23" t="s">
        <v>17</v>
      </c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29"/>
    </row>
    <row r="23" spans="1:24" ht="19.5" customHeight="1">
      <c r="A23" s="192"/>
      <c r="B23" s="193"/>
      <c r="C23" s="69" t="s">
        <v>5</v>
      </c>
      <c r="D23" s="87"/>
      <c r="E23" s="23" t="s">
        <v>17</v>
      </c>
      <c r="F23" s="127">
        <f aca="true" t="shared" si="1" ref="F23:W23">SUM(F20:F22)</f>
        <v>0</v>
      </c>
      <c r="G23" s="127">
        <f t="shared" si="1"/>
        <v>0</v>
      </c>
      <c r="H23" s="127">
        <f t="shared" si="1"/>
        <v>0</v>
      </c>
      <c r="I23" s="127">
        <f t="shared" si="1"/>
        <v>0</v>
      </c>
      <c r="J23" s="127">
        <f t="shared" si="1"/>
        <v>0</v>
      </c>
      <c r="K23" s="127">
        <f t="shared" si="1"/>
        <v>0</v>
      </c>
      <c r="L23" s="127">
        <f t="shared" si="1"/>
        <v>0</v>
      </c>
      <c r="M23" s="127">
        <f t="shared" si="1"/>
        <v>0</v>
      </c>
      <c r="N23" s="127">
        <f t="shared" si="1"/>
        <v>0</v>
      </c>
      <c r="O23" s="127">
        <f t="shared" si="1"/>
        <v>0</v>
      </c>
      <c r="P23" s="127">
        <f t="shared" si="1"/>
        <v>0</v>
      </c>
      <c r="Q23" s="127">
        <f t="shared" si="1"/>
        <v>0</v>
      </c>
      <c r="R23" s="127">
        <f t="shared" si="1"/>
        <v>0</v>
      </c>
      <c r="S23" s="127">
        <f t="shared" si="1"/>
        <v>0</v>
      </c>
      <c r="T23" s="127">
        <f t="shared" si="1"/>
        <v>0</v>
      </c>
      <c r="U23" s="127">
        <f t="shared" si="1"/>
        <v>0</v>
      </c>
      <c r="V23" s="127">
        <f t="shared" si="1"/>
        <v>0</v>
      </c>
      <c r="W23" s="127">
        <f t="shared" si="1"/>
        <v>0</v>
      </c>
      <c r="X23" s="29"/>
    </row>
    <row r="24" spans="1:24" ht="19.5" customHeight="1">
      <c r="A24" s="192"/>
      <c r="B24" s="176" t="s">
        <v>77</v>
      </c>
      <c r="C24" s="69"/>
      <c r="D24" s="87"/>
      <c r="E24" s="23" t="s">
        <v>17</v>
      </c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29"/>
    </row>
    <row r="25" spans="1:24" ht="19.5" customHeight="1">
      <c r="A25" s="192"/>
      <c r="B25" s="192"/>
      <c r="C25" s="69"/>
      <c r="D25" s="87"/>
      <c r="E25" s="23" t="s">
        <v>17</v>
      </c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29"/>
    </row>
    <row r="26" spans="1:24" ht="19.5" customHeight="1">
      <c r="A26" s="193"/>
      <c r="B26" s="193"/>
      <c r="C26" s="69" t="s">
        <v>5</v>
      </c>
      <c r="D26" s="75"/>
      <c r="E26" s="23" t="s">
        <v>17</v>
      </c>
      <c r="F26" s="127">
        <f aca="true" t="shared" si="2" ref="F26:W26">SUM(F24:F25)</f>
        <v>0</v>
      </c>
      <c r="G26" s="127">
        <f t="shared" si="2"/>
        <v>0</v>
      </c>
      <c r="H26" s="127">
        <f t="shared" si="2"/>
        <v>0</v>
      </c>
      <c r="I26" s="127">
        <f t="shared" si="2"/>
        <v>0</v>
      </c>
      <c r="J26" s="127">
        <f t="shared" si="2"/>
        <v>0</v>
      </c>
      <c r="K26" s="127">
        <f t="shared" si="2"/>
        <v>0</v>
      </c>
      <c r="L26" s="127">
        <f t="shared" si="2"/>
        <v>0</v>
      </c>
      <c r="M26" s="127">
        <f t="shared" si="2"/>
        <v>0</v>
      </c>
      <c r="N26" s="127">
        <f t="shared" si="2"/>
        <v>0</v>
      </c>
      <c r="O26" s="127">
        <f t="shared" si="2"/>
        <v>0</v>
      </c>
      <c r="P26" s="127">
        <f t="shared" si="2"/>
        <v>0</v>
      </c>
      <c r="Q26" s="127">
        <f t="shared" si="2"/>
        <v>0</v>
      </c>
      <c r="R26" s="127">
        <f t="shared" si="2"/>
        <v>0</v>
      </c>
      <c r="S26" s="127">
        <f t="shared" si="2"/>
        <v>0</v>
      </c>
      <c r="T26" s="127">
        <f t="shared" si="2"/>
        <v>0</v>
      </c>
      <c r="U26" s="127">
        <f t="shared" si="2"/>
        <v>0</v>
      </c>
      <c r="V26" s="127">
        <f t="shared" si="2"/>
        <v>0</v>
      </c>
      <c r="W26" s="127">
        <f t="shared" si="2"/>
        <v>0</v>
      </c>
      <c r="X26" s="30"/>
    </row>
    <row r="27" spans="1:23" ht="9.75" customHeight="1">
      <c r="A27" s="27"/>
      <c r="B27" s="27"/>
      <c r="C27" s="27"/>
      <c r="D27" s="28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</row>
    <row r="28" spans="1:24" s="78" customFormat="1" ht="19.5" customHeight="1">
      <c r="A28" s="199" t="s">
        <v>249</v>
      </c>
      <c r="B28" s="194" t="s">
        <v>20</v>
      </c>
      <c r="C28" s="195"/>
      <c r="D28" s="76"/>
      <c r="E28" s="77" t="s">
        <v>21</v>
      </c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31"/>
    </row>
    <row r="29" spans="1:24" s="78" customFormat="1" ht="19.5" customHeight="1">
      <c r="A29" s="200"/>
      <c r="B29" s="73" t="s">
        <v>142</v>
      </c>
      <c r="C29" s="74"/>
      <c r="D29" s="76"/>
      <c r="E29" s="77" t="s">
        <v>21</v>
      </c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29"/>
    </row>
    <row r="30" spans="1:24" s="78" customFormat="1" ht="19.5" customHeight="1">
      <c r="A30" s="200"/>
      <c r="B30" s="73" t="s">
        <v>143</v>
      </c>
      <c r="C30" s="74"/>
      <c r="D30" s="76"/>
      <c r="E30" s="77" t="s">
        <v>21</v>
      </c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29"/>
    </row>
    <row r="31" spans="1:24" s="78" customFormat="1" ht="19.5" customHeight="1">
      <c r="A31" s="200"/>
      <c r="B31" s="73" t="s">
        <v>144</v>
      </c>
      <c r="C31" s="74"/>
      <c r="D31" s="76"/>
      <c r="E31" s="77" t="s">
        <v>21</v>
      </c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29"/>
    </row>
    <row r="32" spans="1:24" s="78" customFormat="1" ht="19.5" customHeight="1">
      <c r="A32" s="200"/>
      <c r="B32" s="73" t="s">
        <v>145</v>
      </c>
      <c r="C32" s="74"/>
      <c r="D32" s="76"/>
      <c r="E32" s="77" t="s">
        <v>21</v>
      </c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29"/>
    </row>
    <row r="33" spans="1:24" s="78" customFormat="1" ht="19.5" customHeight="1">
      <c r="A33" s="200"/>
      <c r="B33" s="73" t="s">
        <v>146</v>
      </c>
      <c r="C33" s="74"/>
      <c r="D33" s="76"/>
      <c r="E33" s="77" t="s">
        <v>21</v>
      </c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29"/>
    </row>
    <row r="34" spans="1:24" s="78" customFormat="1" ht="19.5" customHeight="1">
      <c r="A34" s="200"/>
      <c r="B34" s="73" t="s">
        <v>147</v>
      </c>
      <c r="C34" s="74"/>
      <c r="D34" s="76"/>
      <c r="E34" s="77" t="s">
        <v>21</v>
      </c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29"/>
    </row>
    <row r="35" spans="1:24" s="78" customFormat="1" ht="19.5" customHeight="1">
      <c r="A35" s="200"/>
      <c r="B35" s="73" t="s">
        <v>262</v>
      </c>
      <c r="C35" s="74"/>
      <c r="D35" s="76"/>
      <c r="E35" s="77" t="s">
        <v>243</v>
      </c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29"/>
    </row>
    <row r="36" spans="1:24" s="78" customFormat="1" ht="19.5" customHeight="1">
      <c r="A36" s="201"/>
      <c r="B36" s="73" t="s">
        <v>246</v>
      </c>
      <c r="C36" s="74"/>
      <c r="D36" s="76"/>
      <c r="E36" s="77" t="s">
        <v>21</v>
      </c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30"/>
    </row>
    <row r="37" spans="1:23" s="78" customFormat="1" ht="9.75" customHeight="1">
      <c r="A37" s="79"/>
      <c r="B37" s="2"/>
      <c r="C37" s="2"/>
      <c r="D37" s="2"/>
      <c r="E37" s="80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</row>
    <row r="38" spans="1:24" s="78" customFormat="1" ht="19.5" customHeight="1">
      <c r="A38" s="199" t="s">
        <v>148</v>
      </c>
      <c r="B38" s="202" t="s">
        <v>179</v>
      </c>
      <c r="C38" s="1" t="s">
        <v>149</v>
      </c>
      <c r="D38" s="3"/>
      <c r="E38" s="77" t="s">
        <v>150</v>
      </c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31"/>
    </row>
    <row r="39" spans="1:24" s="78" customFormat="1" ht="19.5" customHeight="1">
      <c r="A39" s="200"/>
      <c r="B39" s="203"/>
      <c r="C39" s="1" t="s">
        <v>151</v>
      </c>
      <c r="D39" s="3"/>
      <c r="E39" s="77" t="s">
        <v>21</v>
      </c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29"/>
    </row>
    <row r="40" spans="1:24" s="78" customFormat="1" ht="19.5" customHeight="1">
      <c r="A40" s="200"/>
      <c r="B40" s="203"/>
      <c r="C40" s="1" t="s">
        <v>155</v>
      </c>
      <c r="D40" s="3"/>
      <c r="E40" s="77" t="s">
        <v>162</v>
      </c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29"/>
    </row>
    <row r="41" spans="1:24" s="78" customFormat="1" ht="19.5" customHeight="1">
      <c r="A41" s="200"/>
      <c r="B41" s="203"/>
      <c r="C41" s="1" t="s">
        <v>250</v>
      </c>
      <c r="D41" s="3"/>
      <c r="E41" s="77" t="s">
        <v>21</v>
      </c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29"/>
    </row>
    <row r="42" spans="1:24" s="78" customFormat="1" ht="19.5" customHeight="1">
      <c r="A42" s="200"/>
      <c r="B42" s="203"/>
      <c r="C42" s="1" t="s">
        <v>152</v>
      </c>
      <c r="D42" s="3"/>
      <c r="E42" s="77" t="s">
        <v>21</v>
      </c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29"/>
    </row>
    <row r="43" spans="1:24" s="78" customFormat="1" ht="19.5" customHeight="1">
      <c r="A43" s="200"/>
      <c r="B43" s="203"/>
      <c r="C43" s="1" t="s">
        <v>251</v>
      </c>
      <c r="D43" s="3"/>
      <c r="E43" s="77" t="s">
        <v>242</v>
      </c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29"/>
    </row>
    <row r="44" spans="1:24" s="78" customFormat="1" ht="19.5" customHeight="1">
      <c r="A44" s="200"/>
      <c r="B44" s="203"/>
      <c r="C44" s="1" t="s">
        <v>153</v>
      </c>
      <c r="D44" s="3"/>
      <c r="E44" s="77" t="s">
        <v>154</v>
      </c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29"/>
    </row>
    <row r="45" spans="1:24" s="78" customFormat="1" ht="19.5" customHeight="1">
      <c r="A45" s="200"/>
      <c r="B45" s="204"/>
      <c r="C45" s="1" t="s">
        <v>22</v>
      </c>
      <c r="D45" s="3"/>
      <c r="E45" s="77" t="s">
        <v>23</v>
      </c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30"/>
    </row>
    <row r="46" spans="1:24" s="78" customFormat="1" ht="19.5" customHeight="1">
      <c r="A46" s="200"/>
      <c r="B46" s="202" t="s">
        <v>156</v>
      </c>
      <c r="C46" s="4" t="s">
        <v>191</v>
      </c>
      <c r="D46" s="5"/>
      <c r="E46" s="81" t="s">
        <v>21</v>
      </c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31"/>
    </row>
    <row r="47" spans="1:24" s="78" customFormat="1" ht="19.5" customHeight="1">
      <c r="A47" s="200"/>
      <c r="B47" s="203"/>
      <c r="C47" s="1" t="s">
        <v>157</v>
      </c>
      <c r="D47" s="3"/>
      <c r="E47" s="77" t="s">
        <v>23</v>
      </c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29"/>
    </row>
    <row r="48" spans="1:24" s="78" customFormat="1" ht="19.5" customHeight="1">
      <c r="A48" s="200"/>
      <c r="B48" s="203"/>
      <c r="C48" s="1" t="s">
        <v>158</v>
      </c>
      <c r="D48" s="3"/>
      <c r="E48" s="81" t="s">
        <v>21</v>
      </c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29"/>
    </row>
    <row r="49" spans="1:24" s="78" customFormat="1" ht="19.5" customHeight="1">
      <c r="A49" s="200"/>
      <c r="B49" s="203"/>
      <c r="C49" s="205" t="s">
        <v>159</v>
      </c>
      <c r="D49" s="82" t="s">
        <v>160</v>
      </c>
      <c r="E49" s="81" t="s">
        <v>21</v>
      </c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29"/>
    </row>
    <row r="50" spans="1:24" s="78" customFormat="1" ht="19.5" customHeight="1">
      <c r="A50" s="200"/>
      <c r="B50" s="203"/>
      <c r="C50" s="206"/>
      <c r="D50" s="82" t="s">
        <v>161</v>
      </c>
      <c r="E50" s="77" t="s">
        <v>162</v>
      </c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29"/>
    </row>
    <row r="51" spans="1:24" s="78" customFormat="1" ht="19.5" customHeight="1">
      <c r="A51" s="200"/>
      <c r="B51" s="203"/>
      <c r="C51" s="205" t="s">
        <v>163</v>
      </c>
      <c r="D51" s="82" t="s">
        <v>160</v>
      </c>
      <c r="E51" s="81" t="s">
        <v>21</v>
      </c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29"/>
    </row>
    <row r="52" spans="1:24" s="78" customFormat="1" ht="19.5" customHeight="1">
      <c r="A52" s="200"/>
      <c r="B52" s="203"/>
      <c r="C52" s="206"/>
      <c r="D52" s="82" t="s">
        <v>161</v>
      </c>
      <c r="E52" s="77" t="s">
        <v>162</v>
      </c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29"/>
    </row>
    <row r="53" spans="1:24" s="78" customFormat="1" ht="19.5" customHeight="1">
      <c r="A53" s="200"/>
      <c r="B53" s="203"/>
      <c r="C53" s="1" t="s">
        <v>164</v>
      </c>
      <c r="D53" s="3"/>
      <c r="E53" s="77" t="s">
        <v>21</v>
      </c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29"/>
    </row>
    <row r="54" spans="1:24" s="78" customFormat="1" ht="19.5" customHeight="1">
      <c r="A54" s="200"/>
      <c r="B54" s="203"/>
      <c r="C54" s="1" t="s">
        <v>165</v>
      </c>
      <c r="D54" s="3"/>
      <c r="E54" s="77" t="s">
        <v>21</v>
      </c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29"/>
    </row>
    <row r="55" spans="1:24" s="78" customFormat="1" ht="19.5" customHeight="1">
      <c r="A55" s="200"/>
      <c r="B55" s="203"/>
      <c r="C55" s="1" t="s">
        <v>166</v>
      </c>
      <c r="D55" s="3"/>
      <c r="E55" s="77" t="s">
        <v>162</v>
      </c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29"/>
    </row>
    <row r="56" spans="1:24" s="78" customFormat="1" ht="19.5" customHeight="1">
      <c r="A56" s="201"/>
      <c r="B56" s="204"/>
      <c r="C56" s="1" t="s">
        <v>41</v>
      </c>
      <c r="D56" s="3"/>
      <c r="E56" s="77" t="s">
        <v>23</v>
      </c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30"/>
    </row>
    <row r="57" spans="1:24" s="78" customFormat="1" ht="20.25" customHeight="1">
      <c r="A57" s="199" t="s">
        <v>148</v>
      </c>
      <c r="B57" s="202" t="s">
        <v>167</v>
      </c>
      <c r="C57" s="205" t="s">
        <v>159</v>
      </c>
      <c r="D57" s="82" t="s">
        <v>168</v>
      </c>
      <c r="E57" s="77" t="s">
        <v>21</v>
      </c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31"/>
    </row>
    <row r="58" spans="1:24" s="78" customFormat="1" ht="20.25" customHeight="1">
      <c r="A58" s="200"/>
      <c r="B58" s="203"/>
      <c r="C58" s="207"/>
      <c r="D58" s="82" t="s">
        <v>169</v>
      </c>
      <c r="E58" s="77" t="s">
        <v>23</v>
      </c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29"/>
    </row>
    <row r="59" spans="1:24" s="78" customFormat="1" ht="20.25" customHeight="1">
      <c r="A59" s="200"/>
      <c r="B59" s="203"/>
      <c r="C59" s="207"/>
      <c r="D59" s="82" t="s">
        <v>174</v>
      </c>
      <c r="E59" s="77" t="s">
        <v>21</v>
      </c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29"/>
    </row>
    <row r="60" spans="1:24" s="78" customFormat="1" ht="20.25" customHeight="1">
      <c r="A60" s="200"/>
      <c r="B60" s="203"/>
      <c r="C60" s="207"/>
      <c r="D60" s="82" t="s">
        <v>170</v>
      </c>
      <c r="E60" s="77" t="s">
        <v>21</v>
      </c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29"/>
    </row>
    <row r="61" spans="1:24" s="78" customFormat="1" ht="20.25" customHeight="1">
      <c r="A61" s="200"/>
      <c r="B61" s="203"/>
      <c r="C61" s="207"/>
      <c r="D61" s="82" t="s">
        <v>171</v>
      </c>
      <c r="E61" s="77" t="s">
        <v>23</v>
      </c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29"/>
    </row>
    <row r="62" spans="1:24" s="78" customFormat="1" ht="20.25" customHeight="1">
      <c r="A62" s="200"/>
      <c r="B62" s="203"/>
      <c r="C62" s="207"/>
      <c r="D62" s="82" t="s">
        <v>172</v>
      </c>
      <c r="E62" s="77" t="s">
        <v>173</v>
      </c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29"/>
    </row>
    <row r="63" spans="1:24" s="78" customFormat="1" ht="20.25" customHeight="1">
      <c r="A63" s="200"/>
      <c r="B63" s="203"/>
      <c r="C63" s="206"/>
      <c r="D63" s="82" t="s">
        <v>161</v>
      </c>
      <c r="E63" s="77" t="s">
        <v>162</v>
      </c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30"/>
    </row>
    <row r="64" spans="1:24" s="78" customFormat="1" ht="20.25" customHeight="1">
      <c r="A64" s="200"/>
      <c r="B64" s="203"/>
      <c r="C64" s="205" t="s">
        <v>163</v>
      </c>
      <c r="D64" s="82" t="s">
        <v>168</v>
      </c>
      <c r="E64" s="77" t="s">
        <v>21</v>
      </c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31"/>
    </row>
    <row r="65" spans="1:24" s="78" customFormat="1" ht="20.25" customHeight="1">
      <c r="A65" s="200"/>
      <c r="B65" s="203"/>
      <c r="C65" s="207"/>
      <c r="D65" s="82" t="s">
        <v>169</v>
      </c>
      <c r="E65" s="77" t="s">
        <v>23</v>
      </c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29"/>
    </row>
    <row r="66" spans="1:24" s="78" customFormat="1" ht="20.25" customHeight="1">
      <c r="A66" s="200"/>
      <c r="B66" s="203"/>
      <c r="C66" s="207"/>
      <c r="D66" s="82" t="s">
        <v>174</v>
      </c>
      <c r="E66" s="77" t="s">
        <v>21</v>
      </c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29"/>
    </row>
    <row r="67" spans="1:24" s="78" customFormat="1" ht="20.25" customHeight="1">
      <c r="A67" s="200"/>
      <c r="B67" s="203"/>
      <c r="C67" s="207"/>
      <c r="D67" s="82" t="s">
        <v>170</v>
      </c>
      <c r="E67" s="77" t="s">
        <v>21</v>
      </c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29"/>
    </row>
    <row r="68" spans="1:24" s="78" customFormat="1" ht="20.25" customHeight="1">
      <c r="A68" s="200"/>
      <c r="B68" s="203"/>
      <c r="C68" s="207"/>
      <c r="D68" s="82" t="s">
        <v>171</v>
      </c>
      <c r="E68" s="77" t="s">
        <v>23</v>
      </c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29"/>
    </row>
    <row r="69" spans="1:24" s="78" customFormat="1" ht="20.25" customHeight="1">
      <c r="A69" s="200"/>
      <c r="B69" s="203"/>
      <c r="C69" s="207"/>
      <c r="D69" s="82" t="s">
        <v>172</v>
      </c>
      <c r="E69" s="77" t="s">
        <v>173</v>
      </c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29"/>
    </row>
    <row r="70" spans="1:24" s="78" customFormat="1" ht="20.25" customHeight="1">
      <c r="A70" s="200"/>
      <c r="B70" s="204"/>
      <c r="C70" s="206"/>
      <c r="D70" s="82" t="s">
        <v>161</v>
      </c>
      <c r="E70" s="77" t="s">
        <v>162</v>
      </c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30"/>
    </row>
    <row r="71" spans="1:24" s="78" customFormat="1" ht="20.25" customHeight="1">
      <c r="A71" s="200"/>
      <c r="B71" s="202" t="s">
        <v>146</v>
      </c>
      <c r="C71" s="205" t="s">
        <v>159</v>
      </c>
      <c r="D71" s="82" t="s">
        <v>168</v>
      </c>
      <c r="E71" s="77" t="s">
        <v>21</v>
      </c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31"/>
    </row>
    <row r="72" spans="1:24" s="78" customFormat="1" ht="20.25" customHeight="1">
      <c r="A72" s="200"/>
      <c r="B72" s="203"/>
      <c r="C72" s="207"/>
      <c r="D72" s="82" t="s">
        <v>169</v>
      </c>
      <c r="E72" s="77" t="s">
        <v>23</v>
      </c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29"/>
    </row>
    <row r="73" spans="1:24" s="78" customFormat="1" ht="20.25" customHeight="1">
      <c r="A73" s="200"/>
      <c r="B73" s="203"/>
      <c r="C73" s="207"/>
      <c r="D73" s="82" t="s">
        <v>174</v>
      </c>
      <c r="E73" s="77" t="s">
        <v>21</v>
      </c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29"/>
    </row>
    <row r="74" spans="1:24" s="78" customFormat="1" ht="20.25" customHeight="1">
      <c r="A74" s="200"/>
      <c r="B74" s="203"/>
      <c r="C74" s="207"/>
      <c r="D74" s="82" t="s">
        <v>170</v>
      </c>
      <c r="E74" s="77" t="s">
        <v>21</v>
      </c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29"/>
    </row>
    <row r="75" spans="1:24" s="78" customFormat="1" ht="20.25" customHeight="1">
      <c r="A75" s="200"/>
      <c r="B75" s="203"/>
      <c r="C75" s="207"/>
      <c r="D75" s="82" t="s">
        <v>171</v>
      </c>
      <c r="E75" s="77" t="s">
        <v>23</v>
      </c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29"/>
    </row>
    <row r="76" spans="1:24" s="78" customFormat="1" ht="20.25" customHeight="1">
      <c r="A76" s="200"/>
      <c r="B76" s="203"/>
      <c r="C76" s="207"/>
      <c r="D76" s="82" t="s">
        <v>172</v>
      </c>
      <c r="E76" s="77" t="s">
        <v>175</v>
      </c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29"/>
    </row>
    <row r="77" spans="1:24" s="78" customFormat="1" ht="20.25" customHeight="1">
      <c r="A77" s="200"/>
      <c r="B77" s="203"/>
      <c r="C77" s="206"/>
      <c r="D77" s="82" t="s">
        <v>161</v>
      </c>
      <c r="E77" s="77" t="s">
        <v>162</v>
      </c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30"/>
    </row>
    <row r="78" spans="1:24" s="78" customFormat="1" ht="20.25" customHeight="1">
      <c r="A78" s="200"/>
      <c r="B78" s="203"/>
      <c r="C78" s="205" t="s">
        <v>163</v>
      </c>
      <c r="D78" s="82" t="s">
        <v>168</v>
      </c>
      <c r="E78" s="77" t="s">
        <v>21</v>
      </c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31"/>
    </row>
    <row r="79" spans="1:24" s="78" customFormat="1" ht="20.25" customHeight="1">
      <c r="A79" s="200"/>
      <c r="B79" s="203"/>
      <c r="C79" s="207"/>
      <c r="D79" s="82" t="s">
        <v>169</v>
      </c>
      <c r="E79" s="77" t="s">
        <v>23</v>
      </c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29"/>
    </row>
    <row r="80" spans="1:24" s="78" customFormat="1" ht="20.25" customHeight="1">
      <c r="A80" s="200"/>
      <c r="B80" s="203"/>
      <c r="C80" s="207"/>
      <c r="D80" s="82" t="s">
        <v>174</v>
      </c>
      <c r="E80" s="77" t="s">
        <v>21</v>
      </c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29"/>
    </row>
    <row r="81" spans="1:24" s="78" customFormat="1" ht="20.25" customHeight="1">
      <c r="A81" s="200"/>
      <c r="B81" s="203"/>
      <c r="C81" s="207"/>
      <c r="D81" s="82" t="s">
        <v>170</v>
      </c>
      <c r="E81" s="77" t="s">
        <v>21</v>
      </c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29"/>
    </row>
    <row r="82" spans="1:24" s="78" customFormat="1" ht="20.25" customHeight="1">
      <c r="A82" s="200"/>
      <c r="B82" s="203"/>
      <c r="C82" s="207"/>
      <c r="D82" s="82" t="s">
        <v>171</v>
      </c>
      <c r="E82" s="77" t="s">
        <v>23</v>
      </c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29"/>
    </row>
    <row r="83" spans="1:24" s="78" customFormat="1" ht="20.25" customHeight="1">
      <c r="A83" s="200"/>
      <c r="B83" s="203"/>
      <c r="C83" s="207"/>
      <c r="D83" s="82" t="s">
        <v>172</v>
      </c>
      <c r="E83" s="77" t="s">
        <v>175</v>
      </c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29"/>
    </row>
    <row r="84" spans="1:24" s="78" customFormat="1" ht="20.25" customHeight="1">
      <c r="A84" s="200"/>
      <c r="B84" s="204"/>
      <c r="C84" s="206"/>
      <c r="D84" s="82" t="s">
        <v>161</v>
      </c>
      <c r="E84" s="77" t="s">
        <v>162</v>
      </c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30"/>
    </row>
    <row r="85" spans="1:24" s="78" customFormat="1" ht="20.25" customHeight="1">
      <c r="A85" s="200"/>
      <c r="B85" s="202" t="s">
        <v>176</v>
      </c>
      <c r="C85" s="1" t="s">
        <v>168</v>
      </c>
      <c r="D85" s="83"/>
      <c r="E85" s="77" t="s">
        <v>21</v>
      </c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31"/>
    </row>
    <row r="86" spans="1:24" s="78" customFormat="1" ht="20.25" customHeight="1">
      <c r="A86" s="200"/>
      <c r="B86" s="203"/>
      <c r="C86" s="1" t="s">
        <v>169</v>
      </c>
      <c r="D86" s="83"/>
      <c r="E86" s="77" t="s">
        <v>23</v>
      </c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29"/>
    </row>
    <row r="87" spans="1:24" s="78" customFormat="1" ht="20.25" customHeight="1">
      <c r="A87" s="200"/>
      <c r="B87" s="203"/>
      <c r="C87" s="1" t="s">
        <v>174</v>
      </c>
      <c r="D87" s="83"/>
      <c r="E87" s="77" t="s">
        <v>21</v>
      </c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29"/>
    </row>
    <row r="88" spans="1:24" s="78" customFormat="1" ht="20.25" customHeight="1">
      <c r="A88" s="200"/>
      <c r="B88" s="203"/>
      <c r="C88" s="1" t="s">
        <v>170</v>
      </c>
      <c r="D88" s="83"/>
      <c r="E88" s="77" t="s">
        <v>21</v>
      </c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29"/>
    </row>
    <row r="89" spans="1:24" s="78" customFormat="1" ht="20.25" customHeight="1">
      <c r="A89" s="200"/>
      <c r="B89" s="203"/>
      <c r="C89" s="1" t="s">
        <v>171</v>
      </c>
      <c r="D89" s="83"/>
      <c r="E89" s="77" t="s">
        <v>23</v>
      </c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29"/>
    </row>
    <row r="90" spans="1:24" s="78" customFormat="1" ht="20.25" customHeight="1">
      <c r="A90" s="200"/>
      <c r="B90" s="203"/>
      <c r="C90" s="1" t="s">
        <v>244</v>
      </c>
      <c r="D90" s="83"/>
      <c r="E90" s="77" t="s">
        <v>175</v>
      </c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29"/>
    </row>
    <row r="91" spans="1:24" s="78" customFormat="1" ht="20.25" customHeight="1">
      <c r="A91" s="200"/>
      <c r="B91" s="125"/>
      <c r="C91" s="1" t="s">
        <v>161</v>
      </c>
      <c r="D91" s="83"/>
      <c r="E91" s="77" t="s">
        <v>162</v>
      </c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30"/>
    </row>
    <row r="92" spans="1:24" s="78" customFormat="1" ht="20.25" customHeight="1">
      <c r="A92" s="200"/>
      <c r="B92" s="202" t="s">
        <v>180</v>
      </c>
      <c r="C92" s="1" t="s">
        <v>177</v>
      </c>
      <c r="D92" s="3"/>
      <c r="E92" s="77" t="s">
        <v>21</v>
      </c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31"/>
    </row>
    <row r="93" spans="1:24" s="78" customFormat="1" ht="20.25" customHeight="1">
      <c r="A93" s="200"/>
      <c r="B93" s="203"/>
      <c r="C93" s="1" t="s">
        <v>169</v>
      </c>
      <c r="D93" s="3"/>
      <c r="E93" s="77" t="s">
        <v>23</v>
      </c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29"/>
    </row>
    <row r="94" spans="1:24" s="78" customFormat="1" ht="20.25" customHeight="1">
      <c r="A94" s="200"/>
      <c r="B94" s="203"/>
      <c r="C94" s="1" t="s">
        <v>174</v>
      </c>
      <c r="D94" s="3"/>
      <c r="E94" s="77" t="s">
        <v>21</v>
      </c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29"/>
    </row>
    <row r="95" spans="1:24" s="78" customFormat="1" ht="20.25" customHeight="1">
      <c r="A95" s="200"/>
      <c r="B95" s="203"/>
      <c r="C95" s="1" t="s">
        <v>170</v>
      </c>
      <c r="D95" s="3"/>
      <c r="E95" s="77" t="s">
        <v>21</v>
      </c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29"/>
    </row>
    <row r="96" spans="1:24" s="78" customFormat="1" ht="20.25" customHeight="1">
      <c r="A96" s="200"/>
      <c r="B96" s="203"/>
      <c r="C96" s="1" t="s">
        <v>171</v>
      </c>
      <c r="D96" s="3"/>
      <c r="E96" s="77" t="s">
        <v>23</v>
      </c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29"/>
    </row>
    <row r="97" spans="1:24" s="78" customFormat="1" ht="20.25" customHeight="1">
      <c r="A97" s="200"/>
      <c r="B97" s="203"/>
      <c r="C97" s="1" t="s">
        <v>244</v>
      </c>
      <c r="D97" s="3"/>
      <c r="E97" s="77" t="s">
        <v>178</v>
      </c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29"/>
    </row>
    <row r="98" spans="1:24" s="78" customFormat="1" ht="20.25" customHeight="1">
      <c r="A98" s="200"/>
      <c r="B98" s="204"/>
      <c r="C98" s="1" t="s">
        <v>161</v>
      </c>
      <c r="D98" s="3"/>
      <c r="E98" s="77" t="s">
        <v>162</v>
      </c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30"/>
    </row>
    <row r="99" spans="1:24" s="78" customFormat="1" ht="20.25" customHeight="1">
      <c r="A99" s="200"/>
      <c r="B99" s="202" t="s">
        <v>232</v>
      </c>
      <c r="C99" s="1" t="s">
        <v>233</v>
      </c>
      <c r="D99" s="3"/>
      <c r="E99" s="77" t="s">
        <v>234</v>
      </c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31"/>
    </row>
    <row r="100" spans="1:24" s="78" customFormat="1" ht="20.25" customHeight="1">
      <c r="A100" s="200"/>
      <c r="B100" s="203"/>
      <c r="C100" s="1" t="s">
        <v>237</v>
      </c>
      <c r="D100" s="3"/>
      <c r="E100" s="77" t="s">
        <v>21</v>
      </c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29"/>
    </row>
    <row r="101" spans="1:24" s="78" customFormat="1" ht="20.25" customHeight="1">
      <c r="A101" s="200"/>
      <c r="B101" s="203"/>
      <c r="C101" s="1" t="s">
        <v>235</v>
      </c>
      <c r="D101" s="3"/>
      <c r="E101" s="77" t="s">
        <v>234</v>
      </c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29"/>
    </row>
    <row r="102" spans="1:24" s="78" customFormat="1" ht="20.25" customHeight="1">
      <c r="A102" s="200"/>
      <c r="B102" s="203"/>
      <c r="C102" s="1" t="s">
        <v>236</v>
      </c>
      <c r="D102" s="3"/>
      <c r="E102" s="77" t="s">
        <v>21</v>
      </c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29"/>
    </row>
    <row r="103" spans="1:24" s="78" customFormat="1" ht="20.25" customHeight="1">
      <c r="A103" s="200"/>
      <c r="B103" s="203"/>
      <c r="C103" s="1" t="s">
        <v>278</v>
      </c>
      <c r="D103" s="3"/>
      <c r="E103" s="77" t="s">
        <v>21</v>
      </c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29"/>
    </row>
    <row r="104" spans="1:24" s="78" customFormat="1" ht="20.25" customHeight="1">
      <c r="A104" s="200"/>
      <c r="B104" s="203"/>
      <c r="C104" s="1" t="s">
        <v>238</v>
      </c>
      <c r="D104" s="3"/>
      <c r="E104" s="77" t="s">
        <v>21</v>
      </c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29"/>
    </row>
    <row r="105" spans="1:24" s="78" customFormat="1" ht="20.25" customHeight="1">
      <c r="A105" s="200"/>
      <c r="B105" s="203"/>
      <c r="C105" s="1" t="s">
        <v>239</v>
      </c>
      <c r="D105" s="3"/>
      <c r="E105" s="77" t="s">
        <v>243</v>
      </c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29"/>
    </row>
    <row r="106" spans="1:24" s="78" customFormat="1" ht="20.25" customHeight="1">
      <c r="A106" s="200"/>
      <c r="B106" s="203"/>
      <c r="C106" s="1" t="s">
        <v>172</v>
      </c>
      <c r="D106" s="3"/>
      <c r="E106" s="77" t="s">
        <v>242</v>
      </c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29"/>
    </row>
    <row r="107" spans="1:24" s="78" customFormat="1" ht="20.25" customHeight="1">
      <c r="A107" s="201"/>
      <c r="B107" s="204"/>
      <c r="C107" s="1" t="s">
        <v>240</v>
      </c>
      <c r="D107" s="3"/>
      <c r="E107" s="77" t="s">
        <v>241</v>
      </c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  <c r="V107" s="128"/>
      <c r="W107" s="128"/>
      <c r="X107" s="30"/>
    </row>
  </sheetData>
  <sheetProtection insertColumns="0" insertRows="0" insertHyperlinks="0" deleteColumns="0" deleteRows="0" sort="0" autoFilter="0" pivotTables="0"/>
  <mergeCells count="33">
    <mergeCell ref="B99:B107"/>
    <mergeCell ref="A57:A107"/>
    <mergeCell ref="B57:B70"/>
    <mergeCell ref="C57:C63"/>
    <mergeCell ref="C64:C70"/>
    <mergeCell ref="C71:C77"/>
    <mergeCell ref="B92:B98"/>
    <mergeCell ref="C49:C50"/>
    <mergeCell ref="C51:C52"/>
    <mergeCell ref="C78:C84"/>
    <mergeCell ref="B85:B90"/>
    <mergeCell ref="A38:A56"/>
    <mergeCell ref="B71:B84"/>
    <mergeCell ref="A20:A26"/>
    <mergeCell ref="A28:A36"/>
    <mergeCell ref="B38:B45"/>
    <mergeCell ref="B46:B56"/>
    <mergeCell ref="A2:D2"/>
    <mergeCell ref="A5:A8"/>
    <mergeCell ref="B9:B13"/>
    <mergeCell ref="B28:C28"/>
    <mergeCell ref="B20:B23"/>
    <mergeCell ref="B24:B26"/>
    <mergeCell ref="A9:A19"/>
    <mergeCell ref="B19:D19"/>
    <mergeCell ref="I3:K3"/>
    <mergeCell ref="G3:H3"/>
    <mergeCell ref="A3:E4"/>
    <mergeCell ref="X3:X4"/>
    <mergeCell ref="U3:W3"/>
    <mergeCell ref="L3:N3"/>
    <mergeCell ref="O3:Q3"/>
    <mergeCell ref="R3:T3"/>
  </mergeCells>
  <printOptions/>
  <pageMargins left="0.5905511811023623" right="0.1968503937007874" top="0.5905511811023623" bottom="0.1968503937007874" header="0.5118110236220472" footer="0.5118110236220472"/>
  <pageSetup fitToHeight="2" fitToWidth="0" horizontalDpi="300" verticalDpi="300" orientation="landscape" paperSize="9" scale="50" r:id="rId3"/>
  <rowBreaks count="1" manualBreakCount="1">
    <brk id="56" max="23" man="1"/>
  </row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W27"/>
  <sheetViews>
    <sheetView showGridLines="0" showRowColHeaders="0" showZeros="0" workbookViewId="0" topLeftCell="A1">
      <pane xSplit="4" ySplit="4" topLeftCell="E5" activePane="bottomRight" state="frozen"/>
      <selection pane="topLeft" activeCell="C19" sqref="C19"/>
      <selection pane="topRight" activeCell="C19" sqref="C19"/>
      <selection pane="bottomLeft" activeCell="C19" sqref="C19"/>
      <selection pane="bottomRight" activeCell="C19" sqref="C19"/>
    </sheetView>
  </sheetViews>
  <sheetFormatPr defaultColWidth="9.00390625" defaultRowHeight="13.5"/>
  <cols>
    <col min="1" max="1" width="3.625" style="14" customWidth="1"/>
    <col min="2" max="2" width="3.75390625" style="14" customWidth="1"/>
    <col min="3" max="3" width="22.625" style="14" customWidth="1"/>
    <col min="4" max="4" width="5.625" style="14" customWidth="1"/>
    <col min="5" max="22" width="10.125" style="14" customWidth="1"/>
    <col min="23" max="23" width="32.625" style="14" customWidth="1"/>
    <col min="24" max="16384" width="9.00390625" style="14" customWidth="1"/>
  </cols>
  <sheetData>
    <row r="1" ht="30" customHeight="1"/>
    <row r="2" spans="1:4" ht="21.75" customHeight="1">
      <c r="A2" s="175" t="s">
        <v>107</v>
      </c>
      <c r="B2" s="175"/>
      <c r="C2" s="175"/>
      <c r="D2" s="175"/>
    </row>
    <row r="3" spans="1:23" ht="21.75" customHeight="1">
      <c r="A3" s="211" t="s">
        <v>11</v>
      </c>
      <c r="B3" s="212"/>
      <c r="C3" s="212"/>
      <c r="D3" s="213"/>
      <c r="E3" s="15" t="str">
        <f>+WIDECHAR(VALUE('表紙'!$M$1)-2)&amp;"年"</f>
        <v>１６年</v>
      </c>
      <c r="F3" s="177" t="str">
        <f>+WIDECHAR(VALUE('表紙'!$M$1)-1)&amp;"年"</f>
        <v>１７年</v>
      </c>
      <c r="G3" s="179"/>
      <c r="H3" s="177" t="str">
        <f>+WIDECHAR(VALUE('表紙'!$M$1))&amp;"年"</f>
        <v>１８年</v>
      </c>
      <c r="I3" s="178"/>
      <c r="J3" s="179"/>
      <c r="K3" s="177" t="str">
        <f>+WIDECHAR(VALUE('表紙'!$M$1)+1)&amp;"年"</f>
        <v>１９年</v>
      </c>
      <c r="L3" s="178"/>
      <c r="M3" s="179"/>
      <c r="N3" s="177" t="str">
        <f>+WIDECHAR(VALUE('表紙'!$M$1)+2)&amp;"年"</f>
        <v>２０年</v>
      </c>
      <c r="O3" s="178"/>
      <c r="P3" s="179"/>
      <c r="Q3" s="177" t="str">
        <f>+WIDECHAR(VALUE('表紙'!$M$1)+3)&amp;"年"</f>
        <v>２１年</v>
      </c>
      <c r="R3" s="178"/>
      <c r="S3" s="179"/>
      <c r="T3" s="177" t="str">
        <f>+WIDECHAR(VALUE('表紙'!$M$1)+4)&amp;"年"</f>
        <v>２２年</v>
      </c>
      <c r="U3" s="178"/>
      <c r="V3" s="179"/>
      <c r="W3" s="173" t="str">
        <f>+H3&amp;"見直し計画の算出根拠"</f>
        <v>１８年見直し計画の算出根拠</v>
      </c>
    </row>
    <row r="4" spans="1:23" ht="13.5">
      <c r="A4" s="214"/>
      <c r="B4" s="215"/>
      <c r="C4" s="215"/>
      <c r="D4" s="216"/>
      <c r="E4" s="17" t="s">
        <v>12</v>
      </c>
      <c r="F4" s="17" t="s">
        <v>181</v>
      </c>
      <c r="G4" s="17" t="s">
        <v>12</v>
      </c>
      <c r="H4" s="22" t="s">
        <v>181</v>
      </c>
      <c r="I4" s="22" t="s">
        <v>182</v>
      </c>
      <c r="J4" s="22" t="s">
        <v>12</v>
      </c>
      <c r="K4" s="22" t="s">
        <v>181</v>
      </c>
      <c r="L4" s="22" t="s">
        <v>182</v>
      </c>
      <c r="M4" s="22" t="s">
        <v>12</v>
      </c>
      <c r="N4" s="22" t="s">
        <v>181</v>
      </c>
      <c r="O4" s="22" t="s">
        <v>182</v>
      </c>
      <c r="P4" s="22" t="s">
        <v>12</v>
      </c>
      <c r="Q4" s="22" t="s">
        <v>181</v>
      </c>
      <c r="R4" s="22" t="s">
        <v>182</v>
      </c>
      <c r="S4" s="22" t="s">
        <v>12</v>
      </c>
      <c r="T4" s="22" t="s">
        <v>181</v>
      </c>
      <c r="U4" s="22" t="s">
        <v>182</v>
      </c>
      <c r="V4" s="22" t="s">
        <v>12</v>
      </c>
      <c r="W4" s="210"/>
    </row>
    <row r="5" spans="1:23" ht="21.75" customHeight="1">
      <c r="A5" s="208" t="s">
        <v>293</v>
      </c>
      <c r="B5" s="219"/>
      <c r="C5" s="209"/>
      <c r="D5" s="23" t="s">
        <v>3</v>
      </c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29"/>
    </row>
    <row r="6" spans="1:23" ht="21.75" customHeight="1">
      <c r="A6" s="217" t="s">
        <v>134</v>
      </c>
      <c r="B6" s="208" t="s">
        <v>108</v>
      </c>
      <c r="C6" s="209"/>
      <c r="D6" s="23" t="s">
        <v>3</v>
      </c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29"/>
    </row>
    <row r="7" spans="1:23" ht="21.75" customHeight="1">
      <c r="A7" s="218"/>
      <c r="B7" s="208" t="s">
        <v>109</v>
      </c>
      <c r="C7" s="209"/>
      <c r="D7" s="23" t="s">
        <v>3</v>
      </c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29"/>
    </row>
    <row r="8" spans="1:23" ht="21.75" customHeight="1">
      <c r="A8" s="218"/>
      <c r="B8" s="208" t="s">
        <v>110</v>
      </c>
      <c r="C8" s="209"/>
      <c r="D8" s="23" t="s">
        <v>3</v>
      </c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29"/>
    </row>
    <row r="9" spans="1:23" ht="21.75" customHeight="1">
      <c r="A9" s="218"/>
      <c r="B9" s="208" t="s">
        <v>111</v>
      </c>
      <c r="C9" s="209"/>
      <c r="D9" s="23" t="s">
        <v>3</v>
      </c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29"/>
    </row>
    <row r="10" spans="1:23" ht="21.75" customHeight="1">
      <c r="A10" s="218"/>
      <c r="B10" s="208" t="s">
        <v>112</v>
      </c>
      <c r="C10" s="209"/>
      <c r="D10" s="23" t="s">
        <v>3</v>
      </c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29"/>
    </row>
    <row r="11" spans="1:23" ht="21.75" customHeight="1">
      <c r="A11" s="218"/>
      <c r="B11" s="220" t="s">
        <v>113</v>
      </c>
      <c r="C11" s="209"/>
      <c r="D11" s="23" t="s">
        <v>3</v>
      </c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29"/>
    </row>
    <row r="12" spans="1:23" ht="21.75" customHeight="1">
      <c r="A12" s="218"/>
      <c r="B12" s="58"/>
      <c r="C12" s="57" t="s">
        <v>280</v>
      </c>
      <c r="D12" s="23" t="s">
        <v>3</v>
      </c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29"/>
    </row>
    <row r="13" spans="1:23" ht="21.75" customHeight="1">
      <c r="A13" s="218"/>
      <c r="B13" s="19"/>
      <c r="C13" s="57" t="s">
        <v>114</v>
      </c>
      <c r="D13" s="23" t="s">
        <v>3</v>
      </c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29"/>
    </row>
    <row r="14" spans="1:23" ht="21.75" customHeight="1">
      <c r="A14" s="217" t="s">
        <v>277</v>
      </c>
      <c r="B14" s="208" t="s">
        <v>263</v>
      </c>
      <c r="C14" s="209"/>
      <c r="D14" s="23" t="s">
        <v>116</v>
      </c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31"/>
    </row>
    <row r="15" spans="1:23" ht="21.75" customHeight="1">
      <c r="A15" s="218"/>
      <c r="B15" s="208" t="s">
        <v>117</v>
      </c>
      <c r="C15" s="209"/>
      <c r="D15" s="23" t="s">
        <v>116</v>
      </c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29"/>
    </row>
    <row r="16" spans="1:23" ht="21.75" customHeight="1">
      <c r="A16" s="218"/>
      <c r="B16" s="208" t="s">
        <v>264</v>
      </c>
      <c r="C16" s="209"/>
      <c r="D16" s="23" t="s">
        <v>116</v>
      </c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29"/>
    </row>
    <row r="17" spans="1:23" ht="21.75" customHeight="1">
      <c r="A17" s="218"/>
      <c r="B17" s="208" t="s">
        <v>118</v>
      </c>
      <c r="C17" s="209"/>
      <c r="D17" s="23" t="s">
        <v>116</v>
      </c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29"/>
    </row>
    <row r="18" spans="1:23" ht="21.75" customHeight="1">
      <c r="A18" s="218"/>
      <c r="B18" s="208" t="s">
        <v>265</v>
      </c>
      <c r="C18" s="209"/>
      <c r="D18" s="23" t="s">
        <v>116</v>
      </c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29"/>
    </row>
    <row r="19" spans="1:23" ht="21.75" customHeight="1">
      <c r="A19" s="218"/>
      <c r="B19" s="208" t="s">
        <v>115</v>
      </c>
      <c r="C19" s="209"/>
      <c r="D19" s="23" t="s">
        <v>116</v>
      </c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29"/>
    </row>
    <row r="20" spans="1:23" ht="21.75" customHeight="1">
      <c r="A20" s="218"/>
      <c r="B20" s="208" t="s">
        <v>268</v>
      </c>
      <c r="C20" s="209"/>
      <c r="D20" s="23" t="s">
        <v>116</v>
      </c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29"/>
    </row>
    <row r="21" spans="1:23" ht="21.75" customHeight="1">
      <c r="A21" s="218"/>
      <c r="B21" s="208" t="s">
        <v>266</v>
      </c>
      <c r="C21" s="209"/>
      <c r="D21" s="23" t="s">
        <v>116</v>
      </c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29"/>
    </row>
    <row r="22" spans="1:23" ht="21.75" customHeight="1">
      <c r="A22" s="218"/>
      <c r="B22" s="208" t="s">
        <v>267</v>
      </c>
      <c r="C22" s="209"/>
      <c r="D22" s="23" t="s">
        <v>116</v>
      </c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29"/>
    </row>
    <row r="23" spans="1:23" ht="21.75" customHeight="1">
      <c r="A23" s="218"/>
      <c r="B23" s="208" t="s">
        <v>283</v>
      </c>
      <c r="C23" s="209"/>
      <c r="D23" s="23" t="s">
        <v>116</v>
      </c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29"/>
    </row>
    <row r="24" spans="1:23" ht="21.75" customHeight="1">
      <c r="A24" s="218"/>
      <c r="B24" s="208" t="s">
        <v>284</v>
      </c>
      <c r="C24" s="209"/>
      <c r="D24" s="23" t="s">
        <v>116</v>
      </c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29"/>
    </row>
    <row r="25" spans="1:23" ht="21.75" customHeight="1">
      <c r="A25" s="218"/>
      <c r="B25" s="208" t="s">
        <v>119</v>
      </c>
      <c r="C25" s="209"/>
      <c r="D25" s="23" t="s">
        <v>116</v>
      </c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29"/>
    </row>
    <row r="26" spans="1:23" ht="21.75" customHeight="1">
      <c r="A26" s="218"/>
      <c r="B26" s="208" t="s">
        <v>114</v>
      </c>
      <c r="C26" s="209"/>
      <c r="D26" s="23" t="s">
        <v>116</v>
      </c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29"/>
    </row>
    <row r="27" spans="1:23" ht="21.75" customHeight="1">
      <c r="A27" s="221"/>
      <c r="B27" s="208" t="s">
        <v>40</v>
      </c>
      <c r="C27" s="209"/>
      <c r="D27" s="23" t="s">
        <v>116</v>
      </c>
      <c r="E27" s="132">
        <f>SUM(E14:E26)</f>
        <v>0</v>
      </c>
      <c r="F27" s="132">
        <f aca="true" t="shared" si="0" ref="F27:V27">SUM(F14:F26)</f>
        <v>0</v>
      </c>
      <c r="G27" s="132">
        <f t="shared" si="0"/>
        <v>0</v>
      </c>
      <c r="H27" s="132">
        <f t="shared" si="0"/>
        <v>0</v>
      </c>
      <c r="I27" s="132">
        <f t="shared" si="0"/>
        <v>0</v>
      </c>
      <c r="J27" s="132">
        <f t="shared" si="0"/>
        <v>0</v>
      </c>
      <c r="K27" s="132">
        <f t="shared" si="0"/>
        <v>0</v>
      </c>
      <c r="L27" s="132">
        <f t="shared" si="0"/>
        <v>0</v>
      </c>
      <c r="M27" s="132">
        <f t="shared" si="0"/>
        <v>0</v>
      </c>
      <c r="N27" s="132">
        <f t="shared" si="0"/>
        <v>0</v>
      </c>
      <c r="O27" s="132">
        <f t="shared" si="0"/>
        <v>0</v>
      </c>
      <c r="P27" s="132">
        <f t="shared" si="0"/>
        <v>0</v>
      </c>
      <c r="Q27" s="132">
        <f t="shared" si="0"/>
        <v>0</v>
      </c>
      <c r="R27" s="132">
        <f t="shared" si="0"/>
        <v>0</v>
      </c>
      <c r="S27" s="132">
        <f t="shared" si="0"/>
        <v>0</v>
      </c>
      <c r="T27" s="132">
        <f t="shared" si="0"/>
        <v>0</v>
      </c>
      <c r="U27" s="132">
        <f t="shared" si="0"/>
        <v>0</v>
      </c>
      <c r="V27" s="132">
        <f t="shared" si="0"/>
        <v>0</v>
      </c>
      <c r="W27" s="30"/>
    </row>
  </sheetData>
  <sheetProtection insertColumns="0" insertRows="0" insertHyperlinks="0" deleteColumns="0" deleteRows="0" sort="0" autoFilter="0" pivotTables="0"/>
  <mergeCells count="32">
    <mergeCell ref="B26:C26"/>
    <mergeCell ref="B27:C27"/>
    <mergeCell ref="A14:A27"/>
    <mergeCell ref="B25:C25"/>
    <mergeCell ref="B24:C24"/>
    <mergeCell ref="B15:C15"/>
    <mergeCell ref="B18:C18"/>
    <mergeCell ref="B14:C14"/>
    <mergeCell ref="B16:C16"/>
    <mergeCell ref="B23:C23"/>
    <mergeCell ref="A6:A13"/>
    <mergeCell ref="N3:P3"/>
    <mergeCell ref="Q3:S3"/>
    <mergeCell ref="A5:C5"/>
    <mergeCell ref="B6:C6"/>
    <mergeCell ref="B7:C7"/>
    <mergeCell ref="B8:C8"/>
    <mergeCell ref="F3:G3"/>
    <mergeCell ref="B10:C10"/>
    <mergeCell ref="B11:C11"/>
    <mergeCell ref="A2:D2"/>
    <mergeCell ref="A3:D4"/>
    <mergeCell ref="H3:J3"/>
    <mergeCell ref="K3:M3"/>
    <mergeCell ref="B22:C22"/>
    <mergeCell ref="T3:V3"/>
    <mergeCell ref="W3:W4"/>
    <mergeCell ref="B9:C9"/>
    <mergeCell ref="B19:C19"/>
    <mergeCell ref="B20:C20"/>
    <mergeCell ref="B21:C21"/>
    <mergeCell ref="B17:C17"/>
  </mergeCells>
  <printOptions/>
  <pageMargins left="0.7874015748031497" right="0.3937007874015748" top="0.7874015748031497" bottom="0.7874015748031497" header="0.5118110236220472" footer="0.5118110236220472"/>
  <pageSetup fitToHeight="1" fitToWidth="1" horizontalDpi="300" verticalDpi="300" orientation="landscape" paperSize="9" scale="54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2:I33"/>
  <sheetViews>
    <sheetView showGridLines="0" showRowColHeaders="0" showZeros="0" workbookViewId="0" topLeftCell="A1">
      <pane xSplit="3" ySplit="5" topLeftCell="D6" activePane="bottomRight" state="frozen"/>
      <selection pane="topLeft" activeCell="C19" sqref="C19"/>
      <selection pane="topRight" activeCell="C19" sqref="C19"/>
      <selection pane="bottomLeft" activeCell="C19" sqref="C19"/>
      <selection pane="bottomRight" activeCell="C19" sqref="C19"/>
    </sheetView>
  </sheetViews>
  <sheetFormatPr defaultColWidth="9.00390625" defaultRowHeight="13.5"/>
  <cols>
    <col min="1" max="1" width="3.625" style="14" customWidth="1"/>
    <col min="2" max="2" width="3.75390625" style="14" customWidth="1"/>
    <col min="3" max="3" width="20.75390625" style="14" customWidth="1"/>
    <col min="4" max="4" width="50.625" style="14" customWidth="1"/>
    <col min="5" max="8" width="16.625" style="14" customWidth="1"/>
    <col min="9" max="9" width="32.625" style="14" customWidth="1"/>
    <col min="10" max="16384" width="9.00390625" style="14" customWidth="1"/>
  </cols>
  <sheetData>
    <row r="1" ht="30" customHeight="1"/>
    <row r="2" spans="1:3" ht="21.75" customHeight="1">
      <c r="A2" s="175" t="s">
        <v>135</v>
      </c>
      <c r="B2" s="175"/>
      <c r="C2" s="175"/>
    </row>
    <row r="3" spans="1:9" ht="15.75" customHeight="1">
      <c r="A3" s="211" t="s">
        <v>11</v>
      </c>
      <c r="B3" s="212"/>
      <c r="C3" s="213"/>
      <c r="D3" s="173" t="s">
        <v>298</v>
      </c>
      <c r="E3" s="227" t="s">
        <v>136</v>
      </c>
      <c r="F3" s="72"/>
      <c r="G3" s="71"/>
      <c r="H3" s="55"/>
      <c r="I3" s="173" t="s">
        <v>139</v>
      </c>
    </row>
    <row r="4" spans="1:9" ht="15.75" customHeight="1">
      <c r="A4" s="224"/>
      <c r="B4" s="225"/>
      <c r="C4" s="226"/>
      <c r="D4" s="222"/>
      <c r="E4" s="228"/>
      <c r="F4" s="173" t="s">
        <v>137</v>
      </c>
      <c r="G4" s="211" t="s">
        <v>138</v>
      </c>
      <c r="H4" s="55"/>
      <c r="I4" s="222"/>
    </row>
    <row r="5" spans="1:9" ht="21.75" customHeight="1">
      <c r="A5" s="214"/>
      <c r="B5" s="215"/>
      <c r="C5" s="216"/>
      <c r="D5" s="210"/>
      <c r="E5" s="229"/>
      <c r="F5" s="210"/>
      <c r="G5" s="210"/>
      <c r="H5" s="22" t="s">
        <v>140</v>
      </c>
      <c r="I5" s="210"/>
    </row>
    <row r="6" spans="1:9" ht="18" customHeight="1">
      <c r="A6" s="223" t="str">
        <f>+"　平成"&amp;'経営活性化計画'!F3&amp;"の実績"</f>
        <v>　平成１６年の実績</v>
      </c>
      <c r="B6" s="223"/>
      <c r="C6" s="223"/>
      <c r="D6" s="108"/>
      <c r="E6" s="133"/>
      <c r="F6" s="133"/>
      <c r="G6" s="133"/>
      <c r="H6" s="133"/>
      <c r="I6" s="16"/>
    </row>
    <row r="7" spans="1:9" ht="18" customHeight="1">
      <c r="A7" s="223"/>
      <c r="B7" s="223"/>
      <c r="C7" s="223"/>
      <c r="D7" s="108"/>
      <c r="E7" s="133"/>
      <c r="F7" s="133"/>
      <c r="G7" s="133"/>
      <c r="H7" s="133"/>
      <c r="I7" s="16"/>
    </row>
    <row r="8" spans="1:9" ht="18" customHeight="1">
      <c r="A8" s="223"/>
      <c r="B8" s="223"/>
      <c r="C8" s="223"/>
      <c r="D8" s="108"/>
      <c r="E8" s="133"/>
      <c r="F8" s="133"/>
      <c r="G8" s="133"/>
      <c r="H8" s="133"/>
      <c r="I8" s="16"/>
    </row>
    <row r="9" spans="1:9" ht="18" customHeight="1">
      <c r="A9" s="223"/>
      <c r="B9" s="223"/>
      <c r="C9" s="223"/>
      <c r="D9" s="22" t="s">
        <v>7</v>
      </c>
      <c r="E9" s="133">
        <f>SUM(E6:E8)</f>
        <v>0</v>
      </c>
      <c r="F9" s="133">
        <f>SUM(F6:F8)</f>
        <v>0</v>
      </c>
      <c r="G9" s="133">
        <f>SUM(G6:G8)</f>
        <v>0</v>
      </c>
      <c r="H9" s="133">
        <f>SUM(H6:H8)</f>
        <v>0</v>
      </c>
      <c r="I9" s="16"/>
    </row>
    <row r="10" spans="1:9" ht="18" customHeight="1">
      <c r="A10" s="223" t="str">
        <f>+"　平成"&amp;'経営活性化計画'!G3&amp;"の実績"</f>
        <v>　平成１７年の実績</v>
      </c>
      <c r="B10" s="223"/>
      <c r="C10" s="223"/>
      <c r="D10" s="108"/>
      <c r="E10" s="133"/>
      <c r="F10" s="133"/>
      <c r="G10" s="133"/>
      <c r="H10" s="133"/>
      <c r="I10" s="16"/>
    </row>
    <row r="11" spans="1:9" ht="18" customHeight="1">
      <c r="A11" s="223"/>
      <c r="B11" s="223"/>
      <c r="C11" s="223"/>
      <c r="D11" s="108"/>
      <c r="E11" s="133"/>
      <c r="F11" s="133"/>
      <c r="G11" s="133"/>
      <c r="H11" s="133"/>
      <c r="I11" s="16"/>
    </row>
    <row r="12" spans="1:9" ht="18" customHeight="1">
      <c r="A12" s="223"/>
      <c r="B12" s="223"/>
      <c r="C12" s="223"/>
      <c r="D12" s="108"/>
      <c r="E12" s="133"/>
      <c r="F12" s="133"/>
      <c r="G12" s="133"/>
      <c r="H12" s="133"/>
      <c r="I12" s="16"/>
    </row>
    <row r="13" spans="1:9" ht="18" customHeight="1">
      <c r="A13" s="223"/>
      <c r="B13" s="223"/>
      <c r="C13" s="223"/>
      <c r="D13" s="22" t="s">
        <v>7</v>
      </c>
      <c r="E13" s="133">
        <f>SUM(E10:E12)</f>
        <v>0</v>
      </c>
      <c r="F13" s="133">
        <f>SUM(F10:F12)</f>
        <v>0</v>
      </c>
      <c r="G13" s="133">
        <f>SUM(G10:G12)</f>
        <v>0</v>
      </c>
      <c r="H13" s="133">
        <f>SUM(H10:H12)</f>
        <v>0</v>
      </c>
      <c r="I13" s="16"/>
    </row>
    <row r="14" spans="1:9" ht="18" customHeight="1">
      <c r="A14" s="223" t="str">
        <f>+"　平成"&amp;'経営活性化計画'!I3&amp;"の計画"</f>
        <v>　平成１８年の計画</v>
      </c>
      <c r="B14" s="223"/>
      <c r="C14" s="223"/>
      <c r="D14" s="108"/>
      <c r="E14" s="133"/>
      <c r="F14" s="133"/>
      <c r="G14" s="133"/>
      <c r="H14" s="133"/>
      <c r="I14" s="16"/>
    </row>
    <row r="15" spans="1:9" ht="18" customHeight="1">
      <c r="A15" s="223"/>
      <c r="B15" s="223"/>
      <c r="C15" s="223"/>
      <c r="D15" s="108"/>
      <c r="E15" s="133"/>
      <c r="F15" s="133"/>
      <c r="G15" s="133"/>
      <c r="H15" s="133"/>
      <c r="I15" s="16"/>
    </row>
    <row r="16" spans="1:9" ht="18" customHeight="1">
      <c r="A16" s="223"/>
      <c r="B16" s="223"/>
      <c r="C16" s="223"/>
      <c r="D16" s="108"/>
      <c r="E16" s="133"/>
      <c r="F16" s="133"/>
      <c r="G16" s="133"/>
      <c r="H16" s="133"/>
      <c r="I16" s="16"/>
    </row>
    <row r="17" spans="1:9" ht="18" customHeight="1">
      <c r="A17" s="223"/>
      <c r="B17" s="223"/>
      <c r="C17" s="223"/>
      <c r="D17" s="22" t="s">
        <v>7</v>
      </c>
      <c r="E17" s="133">
        <f>SUM(E14:E16)</f>
        <v>0</v>
      </c>
      <c r="F17" s="133">
        <f>SUM(F14:F16)</f>
        <v>0</v>
      </c>
      <c r="G17" s="133">
        <f>SUM(G14:G16)</f>
        <v>0</v>
      </c>
      <c r="H17" s="133">
        <f>SUM(H14:H16)</f>
        <v>0</v>
      </c>
      <c r="I17" s="16"/>
    </row>
    <row r="18" spans="1:9" ht="18" customHeight="1">
      <c r="A18" s="223" t="str">
        <f>+"　平成"&amp;'経営活性化計画'!L3&amp;"の計画"</f>
        <v>　平成１９年の計画</v>
      </c>
      <c r="B18" s="223"/>
      <c r="C18" s="223"/>
      <c r="D18" s="108"/>
      <c r="E18" s="133"/>
      <c r="F18" s="133"/>
      <c r="G18" s="133"/>
      <c r="H18" s="133"/>
      <c r="I18" s="16"/>
    </row>
    <row r="19" spans="1:9" ht="18" customHeight="1">
      <c r="A19" s="223"/>
      <c r="B19" s="223"/>
      <c r="C19" s="223"/>
      <c r="D19" s="108"/>
      <c r="E19" s="133"/>
      <c r="F19" s="133"/>
      <c r="G19" s="133"/>
      <c r="H19" s="133"/>
      <c r="I19" s="16"/>
    </row>
    <row r="20" spans="1:9" ht="18" customHeight="1">
      <c r="A20" s="223"/>
      <c r="B20" s="223"/>
      <c r="C20" s="223"/>
      <c r="D20" s="108"/>
      <c r="E20" s="133"/>
      <c r="F20" s="133"/>
      <c r="G20" s="133"/>
      <c r="H20" s="133"/>
      <c r="I20" s="16"/>
    </row>
    <row r="21" spans="1:9" ht="18" customHeight="1">
      <c r="A21" s="223"/>
      <c r="B21" s="223"/>
      <c r="C21" s="223"/>
      <c r="D21" s="22" t="s">
        <v>7</v>
      </c>
      <c r="E21" s="133">
        <f>SUM(E18:E20)</f>
        <v>0</v>
      </c>
      <c r="F21" s="133">
        <f>SUM(F18:F20)</f>
        <v>0</v>
      </c>
      <c r="G21" s="133">
        <f>SUM(G18:G20)</f>
        <v>0</v>
      </c>
      <c r="H21" s="133">
        <f>SUM(H18:H20)</f>
        <v>0</v>
      </c>
      <c r="I21" s="16"/>
    </row>
    <row r="22" spans="1:9" ht="18" customHeight="1">
      <c r="A22" s="223" t="str">
        <f>+"　平成"&amp;'経営活性化計画'!O3&amp;"の計画"</f>
        <v>　平成２０年の計画</v>
      </c>
      <c r="B22" s="223"/>
      <c r="C22" s="223"/>
      <c r="D22" s="108"/>
      <c r="E22" s="133"/>
      <c r="F22" s="133"/>
      <c r="G22" s="133"/>
      <c r="H22" s="133"/>
      <c r="I22" s="16"/>
    </row>
    <row r="23" spans="1:9" ht="18" customHeight="1">
      <c r="A23" s="223"/>
      <c r="B23" s="223"/>
      <c r="C23" s="223"/>
      <c r="D23" s="108"/>
      <c r="E23" s="133"/>
      <c r="F23" s="133"/>
      <c r="G23" s="133"/>
      <c r="H23" s="133"/>
      <c r="I23" s="16"/>
    </row>
    <row r="24" spans="1:9" ht="18" customHeight="1">
      <c r="A24" s="223"/>
      <c r="B24" s="223"/>
      <c r="C24" s="223"/>
      <c r="D24" s="108"/>
      <c r="E24" s="133"/>
      <c r="F24" s="133"/>
      <c r="G24" s="133"/>
      <c r="H24" s="133"/>
      <c r="I24" s="16"/>
    </row>
    <row r="25" spans="1:9" ht="18" customHeight="1">
      <c r="A25" s="223"/>
      <c r="B25" s="223"/>
      <c r="C25" s="223"/>
      <c r="D25" s="22" t="s">
        <v>7</v>
      </c>
      <c r="E25" s="133">
        <f>SUM(E22:E24)</f>
        <v>0</v>
      </c>
      <c r="F25" s="133">
        <f>SUM(F22:F24)</f>
        <v>0</v>
      </c>
      <c r="G25" s="133">
        <f>SUM(G22:G24)</f>
        <v>0</v>
      </c>
      <c r="H25" s="133">
        <f>SUM(H22:H24)</f>
        <v>0</v>
      </c>
      <c r="I25" s="16"/>
    </row>
    <row r="26" spans="1:9" ht="18" customHeight="1">
      <c r="A26" s="223" t="str">
        <f>+"　平成"&amp;'経営活性化計画'!R3&amp;"の計画"</f>
        <v>　平成２１年の計画</v>
      </c>
      <c r="B26" s="223"/>
      <c r="C26" s="223"/>
      <c r="D26" s="108"/>
      <c r="E26" s="133"/>
      <c r="F26" s="133"/>
      <c r="G26" s="133"/>
      <c r="H26" s="133"/>
      <c r="I26" s="16"/>
    </row>
    <row r="27" spans="1:9" ht="18" customHeight="1">
      <c r="A27" s="223"/>
      <c r="B27" s="223"/>
      <c r="C27" s="223"/>
      <c r="D27" s="108"/>
      <c r="E27" s="133"/>
      <c r="F27" s="133"/>
      <c r="G27" s="133"/>
      <c r="H27" s="133"/>
      <c r="I27" s="16"/>
    </row>
    <row r="28" spans="1:9" ht="18" customHeight="1">
      <c r="A28" s="223"/>
      <c r="B28" s="223"/>
      <c r="C28" s="223"/>
      <c r="D28" s="108"/>
      <c r="E28" s="133"/>
      <c r="F28" s="133"/>
      <c r="G28" s="133"/>
      <c r="H28" s="133"/>
      <c r="I28" s="16"/>
    </row>
    <row r="29" spans="1:9" ht="18" customHeight="1">
      <c r="A29" s="223"/>
      <c r="B29" s="223"/>
      <c r="C29" s="223"/>
      <c r="D29" s="22" t="s">
        <v>7</v>
      </c>
      <c r="E29" s="133">
        <f>SUM(E26:E28)</f>
        <v>0</v>
      </c>
      <c r="F29" s="133">
        <f>SUM(F26:F28)</f>
        <v>0</v>
      </c>
      <c r="G29" s="133">
        <f>SUM(G26:G28)</f>
        <v>0</v>
      </c>
      <c r="H29" s="133">
        <f>SUM(H26:H28)</f>
        <v>0</v>
      </c>
      <c r="I29" s="16"/>
    </row>
    <row r="30" spans="1:9" ht="18" customHeight="1">
      <c r="A30" s="223" t="str">
        <f>+"　平成"&amp;'経営活性化計画'!U3&amp;"の計画"</f>
        <v>　平成２２年の計画</v>
      </c>
      <c r="B30" s="223"/>
      <c r="C30" s="223"/>
      <c r="D30" s="108"/>
      <c r="E30" s="133"/>
      <c r="F30" s="133"/>
      <c r="G30" s="133"/>
      <c r="H30" s="133"/>
      <c r="I30" s="16"/>
    </row>
    <row r="31" spans="1:9" ht="18" customHeight="1">
      <c r="A31" s="223"/>
      <c r="B31" s="223"/>
      <c r="C31" s="223"/>
      <c r="D31" s="108"/>
      <c r="E31" s="133"/>
      <c r="F31" s="133"/>
      <c r="G31" s="133"/>
      <c r="H31" s="133"/>
      <c r="I31" s="16"/>
    </row>
    <row r="32" spans="1:9" ht="18" customHeight="1">
      <c r="A32" s="223"/>
      <c r="B32" s="223"/>
      <c r="C32" s="223"/>
      <c r="D32" s="108"/>
      <c r="E32" s="133"/>
      <c r="F32" s="133"/>
      <c r="G32" s="133"/>
      <c r="H32" s="133"/>
      <c r="I32" s="16"/>
    </row>
    <row r="33" spans="1:9" ht="18" customHeight="1">
      <c r="A33" s="223"/>
      <c r="B33" s="223"/>
      <c r="C33" s="223"/>
      <c r="D33" s="22" t="s">
        <v>7</v>
      </c>
      <c r="E33" s="133">
        <f>SUM(E30:E32)</f>
        <v>0</v>
      </c>
      <c r="F33" s="133">
        <f>SUM(F30:F32)</f>
        <v>0</v>
      </c>
      <c r="G33" s="133">
        <f>SUM(G30:G32)</f>
        <v>0</v>
      </c>
      <c r="H33" s="133">
        <f>SUM(H30:H32)</f>
        <v>0</v>
      </c>
      <c r="I33" s="16"/>
    </row>
  </sheetData>
  <sheetProtection insertColumns="0" insertRows="0" insertHyperlinks="0" deleteColumns="0" deleteRows="0" sort="0" autoFilter="0" pivotTables="0"/>
  <mergeCells count="14">
    <mergeCell ref="A14:C17"/>
    <mergeCell ref="A18:C21"/>
    <mergeCell ref="A22:C25"/>
    <mergeCell ref="A6:C9"/>
    <mergeCell ref="I3:I5"/>
    <mergeCell ref="A26:C29"/>
    <mergeCell ref="A30:C33"/>
    <mergeCell ref="A2:C2"/>
    <mergeCell ref="A3:C5"/>
    <mergeCell ref="D3:D5"/>
    <mergeCell ref="E3:E5"/>
    <mergeCell ref="F4:F5"/>
    <mergeCell ref="G4:G5"/>
    <mergeCell ref="A10:C13"/>
  </mergeCells>
  <printOptions/>
  <pageMargins left="0.7874015748031497" right="0.3937007874015748" top="0.7874015748031497" bottom="0.3937007874015748" header="0.5118110236220472" footer="0.5118110236220472"/>
  <pageSetup fitToHeight="1" fitToWidth="1" horizontalDpi="300" verticalDpi="300" orientation="landscape" paperSize="9" scale="77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2:Y45"/>
  <sheetViews>
    <sheetView showGridLines="0" showRowColHeaders="0" showZeros="0" workbookViewId="0" topLeftCell="A1">
      <pane xSplit="5" ySplit="4" topLeftCell="Q5" activePane="bottomRight" state="frozen"/>
      <selection pane="topLeft" activeCell="C19" sqref="C19"/>
      <selection pane="topRight" activeCell="C19" sqref="C19"/>
      <selection pane="bottomLeft" activeCell="C19" sqref="C19"/>
      <selection pane="bottomRight" activeCell="C19" sqref="C19"/>
    </sheetView>
  </sheetViews>
  <sheetFormatPr defaultColWidth="9.00390625" defaultRowHeight="13.5"/>
  <cols>
    <col min="1" max="3" width="4.625" style="14" customWidth="1"/>
    <col min="4" max="4" width="25.50390625" style="14" bestFit="1" customWidth="1"/>
    <col min="5" max="5" width="3.75390625" style="63" customWidth="1"/>
    <col min="6" max="23" width="9.625" style="14" customWidth="1"/>
    <col min="24" max="25" width="15.625" style="14" customWidth="1"/>
    <col min="26" max="16384" width="9.00390625" style="14" customWidth="1"/>
  </cols>
  <sheetData>
    <row r="1" ht="30" customHeight="1"/>
    <row r="2" spans="1:5" ht="24" customHeight="1">
      <c r="A2" s="175" t="s">
        <v>141</v>
      </c>
      <c r="B2" s="175"/>
      <c r="C2" s="175"/>
      <c r="D2" s="175"/>
      <c r="E2" s="64"/>
    </row>
    <row r="3" spans="1:25" ht="13.5">
      <c r="A3" s="211" t="s">
        <v>24</v>
      </c>
      <c r="B3" s="212"/>
      <c r="C3" s="212"/>
      <c r="D3" s="212"/>
      <c r="E3" s="213"/>
      <c r="F3" s="15" t="str">
        <f>+WIDECHAR(VALUE('表紙'!$M$1)-2)&amp;"年"</f>
        <v>１６年</v>
      </c>
      <c r="G3" s="177" t="str">
        <f>+WIDECHAR(VALUE('表紙'!$M$1)-1)&amp;"年"</f>
        <v>１７年</v>
      </c>
      <c r="H3" s="179"/>
      <c r="I3" s="177" t="str">
        <f>+WIDECHAR(VALUE('表紙'!$M$1))&amp;"年"</f>
        <v>１８年</v>
      </c>
      <c r="J3" s="178"/>
      <c r="K3" s="179"/>
      <c r="L3" s="177" t="str">
        <f>+WIDECHAR(VALUE('表紙'!$M$1)+1)&amp;"年"</f>
        <v>１９年</v>
      </c>
      <c r="M3" s="178"/>
      <c r="N3" s="179"/>
      <c r="O3" s="177" t="str">
        <f>+WIDECHAR(VALUE('表紙'!$M$1)+2)&amp;"年"</f>
        <v>２０年</v>
      </c>
      <c r="P3" s="178"/>
      <c r="Q3" s="179"/>
      <c r="R3" s="177" t="str">
        <f>+WIDECHAR(VALUE('表紙'!$M$1)+3)&amp;"年"</f>
        <v>２１年</v>
      </c>
      <c r="S3" s="178"/>
      <c r="T3" s="179"/>
      <c r="U3" s="177" t="str">
        <f>+WIDECHAR(VALUE('表紙'!$M$1)+4)&amp;"年"</f>
        <v>２２年</v>
      </c>
      <c r="V3" s="178"/>
      <c r="W3" s="179"/>
      <c r="X3" s="211" t="str">
        <f>+I3&amp;"見直し計画の算出根拠"</f>
        <v>１８年見直し計画の算出根拠</v>
      </c>
      <c r="Y3" s="213"/>
    </row>
    <row r="4" spans="1:25" ht="13.5">
      <c r="A4" s="214"/>
      <c r="B4" s="215"/>
      <c r="C4" s="215"/>
      <c r="D4" s="215"/>
      <c r="E4" s="216"/>
      <c r="F4" s="17" t="s">
        <v>12</v>
      </c>
      <c r="G4" s="17" t="s">
        <v>181</v>
      </c>
      <c r="H4" s="17" t="s">
        <v>12</v>
      </c>
      <c r="I4" s="22" t="s">
        <v>181</v>
      </c>
      <c r="J4" s="22" t="s">
        <v>182</v>
      </c>
      <c r="K4" s="22" t="s">
        <v>12</v>
      </c>
      <c r="L4" s="22" t="s">
        <v>181</v>
      </c>
      <c r="M4" s="22" t="s">
        <v>182</v>
      </c>
      <c r="N4" s="22" t="s">
        <v>12</v>
      </c>
      <c r="O4" s="22" t="s">
        <v>181</v>
      </c>
      <c r="P4" s="22" t="s">
        <v>182</v>
      </c>
      <c r="Q4" s="22" t="s">
        <v>12</v>
      </c>
      <c r="R4" s="22" t="s">
        <v>181</v>
      </c>
      <c r="S4" s="22" t="s">
        <v>182</v>
      </c>
      <c r="T4" s="22" t="s">
        <v>12</v>
      </c>
      <c r="U4" s="22" t="s">
        <v>181</v>
      </c>
      <c r="V4" s="22" t="s">
        <v>182</v>
      </c>
      <c r="W4" s="22" t="s">
        <v>12</v>
      </c>
      <c r="X4" s="214"/>
      <c r="Y4" s="216"/>
    </row>
    <row r="5" spans="1:25" ht="24" customHeight="1">
      <c r="A5" s="217" t="s">
        <v>124</v>
      </c>
      <c r="B5" s="220" t="s">
        <v>229</v>
      </c>
      <c r="C5" s="231"/>
      <c r="D5" s="232"/>
      <c r="E5" s="56" t="s">
        <v>82</v>
      </c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169" t="s">
        <v>302</v>
      </c>
      <c r="Y5" s="110"/>
    </row>
    <row r="6" spans="1:25" ht="24" customHeight="1">
      <c r="A6" s="218"/>
      <c r="B6" s="68"/>
      <c r="C6" s="208" t="s">
        <v>230</v>
      </c>
      <c r="D6" s="230"/>
      <c r="E6" s="56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111"/>
      <c r="Y6" s="112"/>
    </row>
    <row r="7" spans="1:25" ht="24" customHeight="1">
      <c r="A7" s="218"/>
      <c r="B7" s="68"/>
      <c r="C7" s="208" t="s">
        <v>259</v>
      </c>
      <c r="D7" s="230"/>
      <c r="E7" s="56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168"/>
      <c r="Y7" s="112"/>
    </row>
    <row r="8" spans="1:25" ht="24" customHeight="1">
      <c r="A8" s="218"/>
      <c r="B8" s="68"/>
      <c r="C8" s="208" t="s">
        <v>260</v>
      </c>
      <c r="D8" s="230"/>
      <c r="E8" s="56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168" t="s">
        <v>304</v>
      </c>
      <c r="Y8" s="112"/>
    </row>
    <row r="9" spans="1:25" ht="24" customHeight="1">
      <c r="A9" s="218"/>
      <c r="B9" s="21"/>
      <c r="C9" s="208" t="s">
        <v>123</v>
      </c>
      <c r="D9" s="230"/>
      <c r="E9" s="56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111"/>
      <c r="Y9" s="112"/>
    </row>
    <row r="10" spans="1:25" ht="24" customHeight="1">
      <c r="A10" s="218"/>
      <c r="B10" s="208" t="s">
        <v>25</v>
      </c>
      <c r="C10" s="219"/>
      <c r="D10" s="230"/>
      <c r="E10" s="55" t="s">
        <v>83</v>
      </c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169" t="s">
        <v>227</v>
      </c>
      <c r="Y10" s="110"/>
    </row>
    <row r="11" spans="1:25" ht="24" customHeight="1">
      <c r="A11" s="221"/>
      <c r="B11" s="24" t="s">
        <v>5</v>
      </c>
      <c r="C11" s="65"/>
      <c r="D11" s="18" t="s">
        <v>84</v>
      </c>
      <c r="E11" s="55" t="s">
        <v>95</v>
      </c>
      <c r="F11" s="100">
        <f aca="true" t="shared" si="0" ref="F11:W11">SUM(F5,F10)</f>
        <v>0</v>
      </c>
      <c r="G11" s="100">
        <f t="shared" si="0"/>
        <v>0</v>
      </c>
      <c r="H11" s="100">
        <f t="shared" si="0"/>
        <v>0</v>
      </c>
      <c r="I11" s="100">
        <f t="shared" si="0"/>
        <v>0</v>
      </c>
      <c r="J11" s="100">
        <f t="shared" si="0"/>
        <v>0</v>
      </c>
      <c r="K11" s="100">
        <f t="shared" si="0"/>
        <v>0</v>
      </c>
      <c r="L11" s="100">
        <f t="shared" si="0"/>
        <v>0</v>
      </c>
      <c r="M11" s="100">
        <f t="shared" si="0"/>
        <v>0</v>
      </c>
      <c r="N11" s="100">
        <f t="shared" si="0"/>
        <v>0</v>
      </c>
      <c r="O11" s="100">
        <f t="shared" si="0"/>
        <v>0</v>
      </c>
      <c r="P11" s="100">
        <f t="shared" si="0"/>
        <v>0</v>
      </c>
      <c r="Q11" s="100">
        <f t="shared" si="0"/>
        <v>0</v>
      </c>
      <c r="R11" s="100">
        <f t="shared" si="0"/>
        <v>0</v>
      </c>
      <c r="S11" s="100">
        <f t="shared" si="0"/>
        <v>0</v>
      </c>
      <c r="T11" s="100">
        <f t="shared" si="0"/>
        <v>0</v>
      </c>
      <c r="U11" s="100">
        <f t="shared" si="0"/>
        <v>0</v>
      </c>
      <c r="V11" s="100">
        <f t="shared" si="0"/>
        <v>0</v>
      </c>
      <c r="W11" s="100">
        <f t="shared" si="0"/>
        <v>0</v>
      </c>
      <c r="X11" s="113"/>
      <c r="Y11" s="114"/>
    </row>
    <row r="12" spans="1:25" ht="24" customHeight="1">
      <c r="A12" s="217" t="s">
        <v>59</v>
      </c>
      <c r="B12" s="217" t="s">
        <v>231</v>
      </c>
      <c r="C12" s="217" t="s">
        <v>54</v>
      </c>
      <c r="D12" s="18" t="s">
        <v>48</v>
      </c>
      <c r="E12" s="55" t="s">
        <v>85</v>
      </c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169" t="s">
        <v>300</v>
      </c>
      <c r="Y12" s="110"/>
    </row>
    <row r="13" spans="1:25" ht="24" customHeight="1">
      <c r="A13" s="218"/>
      <c r="B13" s="218"/>
      <c r="C13" s="218"/>
      <c r="D13" s="20" t="s">
        <v>49</v>
      </c>
      <c r="E13" s="55" t="s">
        <v>86</v>
      </c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111"/>
      <c r="Y13" s="112"/>
    </row>
    <row r="14" spans="1:25" ht="24" customHeight="1">
      <c r="A14" s="218"/>
      <c r="B14" s="218"/>
      <c r="C14" s="218"/>
      <c r="D14" s="20" t="s">
        <v>50</v>
      </c>
      <c r="E14" s="55" t="s">
        <v>87</v>
      </c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111"/>
      <c r="Y14" s="112"/>
    </row>
    <row r="15" spans="1:25" ht="24" customHeight="1">
      <c r="A15" s="218"/>
      <c r="B15" s="218"/>
      <c r="C15" s="218"/>
      <c r="D15" s="20" t="s">
        <v>51</v>
      </c>
      <c r="E15" s="55" t="s">
        <v>88</v>
      </c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168" t="s">
        <v>301</v>
      </c>
      <c r="Y15" s="112"/>
    </row>
    <row r="16" spans="1:25" ht="24" customHeight="1">
      <c r="A16" s="218"/>
      <c r="B16" s="218"/>
      <c r="C16" s="214" t="s">
        <v>89</v>
      </c>
      <c r="D16" s="216"/>
      <c r="E16" s="55" t="s">
        <v>97</v>
      </c>
      <c r="F16" s="100">
        <f>+F12-F13+F14+F15</f>
        <v>0</v>
      </c>
      <c r="G16" s="100">
        <f aca="true" t="shared" si="1" ref="G16:W16">+G12-G13+G14+G15</f>
        <v>0</v>
      </c>
      <c r="H16" s="100">
        <f t="shared" si="1"/>
        <v>0</v>
      </c>
      <c r="I16" s="100">
        <f t="shared" si="1"/>
        <v>0</v>
      </c>
      <c r="J16" s="100">
        <f t="shared" si="1"/>
        <v>0</v>
      </c>
      <c r="K16" s="100">
        <f t="shared" si="1"/>
        <v>0</v>
      </c>
      <c r="L16" s="100">
        <f t="shared" si="1"/>
        <v>0</v>
      </c>
      <c r="M16" s="100">
        <f t="shared" si="1"/>
        <v>0</v>
      </c>
      <c r="N16" s="100">
        <f t="shared" si="1"/>
        <v>0</v>
      </c>
      <c r="O16" s="100">
        <f t="shared" si="1"/>
        <v>0</v>
      </c>
      <c r="P16" s="100">
        <f t="shared" si="1"/>
        <v>0</v>
      </c>
      <c r="Q16" s="100">
        <f t="shared" si="1"/>
        <v>0</v>
      </c>
      <c r="R16" s="100">
        <f t="shared" si="1"/>
        <v>0</v>
      </c>
      <c r="S16" s="100">
        <f t="shared" si="1"/>
        <v>0</v>
      </c>
      <c r="T16" s="100">
        <f t="shared" si="1"/>
        <v>0</v>
      </c>
      <c r="U16" s="100">
        <f t="shared" si="1"/>
        <v>0</v>
      </c>
      <c r="V16" s="100">
        <f t="shared" si="1"/>
        <v>0</v>
      </c>
      <c r="W16" s="100">
        <f t="shared" si="1"/>
        <v>0</v>
      </c>
      <c r="X16" s="111"/>
      <c r="Y16" s="112"/>
    </row>
    <row r="17" spans="1:25" ht="24" customHeight="1">
      <c r="A17" s="218"/>
      <c r="B17" s="218"/>
      <c r="C17" s="233" t="s">
        <v>53</v>
      </c>
      <c r="D17" s="66" t="s">
        <v>48</v>
      </c>
      <c r="E17" s="55" t="s">
        <v>90</v>
      </c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111"/>
      <c r="Y17" s="112"/>
    </row>
    <row r="18" spans="1:25" ht="24" customHeight="1">
      <c r="A18" s="218"/>
      <c r="B18" s="218"/>
      <c r="C18" s="234"/>
      <c r="D18" s="67" t="s">
        <v>49</v>
      </c>
      <c r="E18" s="55" t="s">
        <v>91</v>
      </c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168" t="s">
        <v>299</v>
      </c>
      <c r="Y18" s="112"/>
    </row>
    <row r="19" spans="1:25" ht="24" customHeight="1">
      <c r="A19" s="218"/>
      <c r="B19" s="218"/>
      <c r="C19" s="234"/>
      <c r="D19" s="67" t="s">
        <v>50</v>
      </c>
      <c r="E19" s="55" t="s">
        <v>92</v>
      </c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111"/>
      <c r="Y19" s="112"/>
    </row>
    <row r="20" spans="1:25" ht="24" customHeight="1">
      <c r="A20" s="218"/>
      <c r="B20" s="218"/>
      <c r="C20" s="234"/>
      <c r="D20" s="67" t="s">
        <v>51</v>
      </c>
      <c r="E20" s="55" t="s">
        <v>93</v>
      </c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111"/>
      <c r="Y20" s="112"/>
    </row>
    <row r="21" spans="1:25" ht="24" customHeight="1">
      <c r="A21" s="218"/>
      <c r="B21" s="218"/>
      <c r="C21" s="224" t="s">
        <v>94</v>
      </c>
      <c r="D21" s="226"/>
      <c r="E21" s="55" t="s">
        <v>98</v>
      </c>
      <c r="F21" s="100">
        <f>+F17-F18+F19+F20</f>
        <v>0</v>
      </c>
      <c r="G21" s="100">
        <f aca="true" t="shared" si="2" ref="G21:W21">+G17-G18+G19+G20</f>
        <v>0</v>
      </c>
      <c r="H21" s="100">
        <f t="shared" si="2"/>
        <v>0</v>
      </c>
      <c r="I21" s="100">
        <f t="shared" si="2"/>
        <v>0</v>
      </c>
      <c r="J21" s="100">
        <f t="shared" si="2"/>
        <v>0</v>
      </c>
      <c r="K21" s="100">
        <f t="shared" si="2"/>
        <v>0</v>
      </c>
      <c r="L21" s="100">
        <f t="shared" si="2"/>
        <v>0</v>
      </c>
      <c r="M21" s="100">
        <f t="shared" si="2"/>
        <v>0</v>
      </c>
      <c r="N21" s="100">
        <f t="shared" si="2"/>
        <v>0</v>
      </c>
      <c r="O21" s="100">
        <f t="shared" si="2"/>
        <v>0</v>
      </c>
      <c r="P21" s="100">
        <f t="shared" si="2"/>
        <v>0</v>
      </c>
      <c r="Q21" s="100">
        <f t="shared" si="2"/>
        <v>0</v>
      </c>
      <c r="R21" s="100">
        <f t="shared" si="2"/>
        <v>0</v>
      </c>
      <c r="S21" s="100">
        <f t="shared" si="2"/>
        <v>0</v>
      </c>
      <c r="T21" s="100">
        <f t="shared" si="2"/>
        <v>0</v>
      </c>
      <c r="U21" s="100">
        <f t="shared" si="2"/>
        <v>0</v>
      </c>
      <c r="V21" s="100">
        <f t="shared" si="2"/>
        <v>0</v>
      </c>
      <c r="W21" s="100">
        <f t="shared" si="2"/>
        <v>0</v>
      </c>
      <c r="X21" s="168"/>
      <c r="Y21" s="112"/>
    </row>
    <row r="22" spans="1:25" ht="24" customHeight="1">
      <c r="A22" s="218"/>
      <c r="B22" s="218"/>
      <c r="C22" s="21"/>
      <c r="D22" s="18" t="s">
        <v>52</v>
      </c>
      <c r="E22" s="55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111"/>
      <c r="Y22" s="112"/>
    </row>
    <row r="23" spans="1:25" ht="24" customHeight="1">
      <c r="A23" s="218"/>
      <c r="B23" s="218"/>
      <c r="C23" s="208" t="s">
        <v>288</v>
      </c>
      <c r="D23" s="230"/>
      <c r="E23" s="55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111"/>
      <c r="Y23" s="112"/>
    </row>
    <row r="24" spans="1:25" ht="24" customHeight="1">
      <c r="A24" s="218"/>
      <c r="B24" s="218"/>
      <c r="C24" s="208" t="s">
        <v>290</v>
      </c>
      <c r="D24" s="230"/>
      <c r="E24" s="55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111"/>
      <c r="Y24" s="112"/>
    </row>
    <row r="25" spans="1:25" ht="24" customHeight="1">
      <c r="A25" s="218"/>
      <c r="B25" s="218"/>
      <c r="C25" s="208" t="s">
        <v>295</v>
      </c>
      <c r="D25" s="230"/>
      <c r="E25" s="55" t="s">
        <v>291</v>
      </c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115"/>
      <c r="Y25" s="116"/>
    </row>
    <row r="26" spans="1:25" ht="24" customHeight="1">
      <c r="A26" s="218"/>
      <c r="B26" s="221"/>
      <c r="C26" s="24" t="s">
        <v>7</v>
      </c>
      <c r="D26" s="18" t="s">
        <v>292</v>
      </c>
      <c r="E26" s="55" t="s">
        <v>96</v>
      </c>
      <c r="F26" s="100">
        <f>SUM(F16,F21,F25)</f>
        <v>0</v>
      </c>
      <c r="G26" s="100">
        <f aca="true" t="shared" si="3" ref="G26:W26">SUM(G16,G21,G25)</f>
        <v>0</v>
      </c>
      <c r="H26" s="100">
        <f t="shared" si="3"/>
        <v>0</v>
      </c>
      <c r="I26" s="100">
        <f t="shared" si="3"/>
        <v>0</v>
      </c>
      <c r="J26" s="100">
        <f t="shared" si="3"/>
        <v>0</v>
      </c>
      <c r="K26" s="100">
        <f t="shared" si="3"/>
        <v>0</v>
      </c>
      <c r="L26" s="100">
        <f t="shared" si="3"/>
        <v>0</v>
      </c>
      <c r="M26" s="100">
        <f t="shared" si="3"/>
        <v>0</v>
      </c>
      <c r="N26" s="100">
        <f t="shared" si="3"/>
        <v>0</v>
      </c>
      <c r="O26" s="100">
        <f t="shared" si="3"/>
        <v>0</v>
      </c>
      <c r="P26" s="100">
        <f t="shared" si="3"/>
        <v>0</v>
      </c>
      <c r="Q26" s="100">
        <f t="shared" si="3"/>
        <v>0</v>
      </c>
      <c r="R26" s="100">
        <f t="shared" si="3"/>
        <v>0</v>
      </c>
      <c r="S26" s="100">
        <f t="shared" si="3"/>
        <v>0</v>
      </c>
      <c r="T26" s="100">
        <f t="shared" si="3"/>
        <v>0</v>
      </c>
      <c r="U26" s="100">
        <f t="shared" si="3"/>
        <v>0</v>
      </c>
      <c r="V26" s="100">
        <f t="shared" si="3"/>
        <v>0</v>
      </c>
      <c r="W26" s="100">
        <f t="shared" si="3"/>
        <v>0</v>
      </c>
      <c r="X26" s="115"/>
      <c r="Y26" s="116"/>
    </row>
    <row r="27" spans="1:25" ht="24" customHeight="1">
      <c r="A27" s="218"/>
      <c r="B27" s="208" t="s">
        <v>226</v>
      </c>
      <c r="C27" s="219"/>
      <c r="D27" s="230"/>
      <c r="E27" s="55" t="s">
        <v>99</v>
      </c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109" t="s">
        <v>227</v>
      </c>
      <c r="Y27" s="110"/>
    </row>
    <row r="28" spans="1:25" ht="24" customHeight="1">
      <c r="A28" s="221"/>
      <c r="B28" s="24" t="s">
        <v>5</v>
      </c>
      <c r="C28" s="65"/>
      <c r="D28" s="18" t="s">
        <v>305</v>
      </c>
      <c r="E28" s="55"/>
      <c r="F28" s="100">
        <f aca="true" t="shared" si="4" ref="F28:W28">SUM(F26:F27)</f>
        <v>0</v>
      </c>
      <c r="G28" s="100">
        <f t="shared" si="4"/>
        <v>0</v>
      </c>
      <c r="H28" s="100">
        <f t="shared" si="4"/>
        <v>0</v>
      </c>
      <c r="I28" s="100">
        <f t="shared" si="4"/>
        <v>0</v>
      </c>
      <c r="J28" s="100">
        <f t="shared" si="4"/>
        <v>0</v>
      </c>
      <c r="K28" s="100">
        <f t="shared" si="4"/>
        <v>0</v>
      </c>
      <c r="L28" s="100">
        <f t="shared" si="4"/>
        <v>0</v>
      </c>
      <c r="M28" s="100">
        <f t="shared" si="4"/>
        <v>0</v>
      </c>
      <c r="N28" s="100">
        <f t="shared" si="4"/>
        <v>0</v>
      </c>
      <c r="O28" s="100">
        <f t="shared" si="4"/>
        <v>0</v>
      </c>
      <c r="P28" s="100">
        <f t="shared" si="4"/>
        <v>0</v>
      </c>
      <c r="Q28" s="100">
        <f t="shared" si="4"/>
        <v>0</v>
      </c>
      <c r="R28" s="100">
        <f t="shared" si="4"/>
        <v>0</v>
      </c>
      <c r="S28" s="100">
        <f t="shared" si="4"/>
        <v>0</v>
      </c>
      <c r="T28" s="100">
        <f t="shared" si="4"/>
        <v>0</v>
      </c>
      <c r="U28" s="100">
        <f t="shared" si="4"/>
        <v>0</v>
      </c>
      <c r="V28" s="100">
        <f t="shared" si="4"/>
        <v>0</v>
      </c>
      <c r="W28" s="100">
        <f t="shared" si="4"/>
        <v>0</v>
      </c>
      <c r="X28" s="113"/>
      <c r="Y28" s="114"/>
    </row>
    <row r="29" spans="1:25" ht="24" customHeight="1">
      <c r="A29" s="217" t="s">
        <v>125</v>
      </c>
      <c r="B29" s="208" t="s">
        <v>289</v>
      </c>
      <c r="C29" s="219"/>
      <c r="D29" s="230"/>
      <c r="E29" s="54"/>
      <c r="F29" s="101">
        <f aca="true" t="shared" si="5" ref="F29:W29">+F5-F26</f>
        <v>0</v>
      </c>
      <c r="G29" s="101">
        <f t="shared" si="5"/>
        <v>0</v>
      </c>
      <c r="H29" s="101">
        <f t="shared" si="5"/>
        <v>0</v>
      </c>
      <c r="I29" s="101">
        <f t="shared" si="5"/>
        <v>0</v>
      </c>
      <c r="J29" s="101">
        <f t="shared" si="5"/>
        <v>0</v>
      </c>
      <c r="K29" s="101">
        <f t="shared" si="5"/>
        <v>0</v>
      </c>
      <c r="L29" s="101">
        <f t="shared" si="5"/>
        <v>0</v>
      </c>
      <c r="M29" s="101">
        <f t="shared" si="5"/>
        <v>0</v>
      </c>
      <c r="N29" s="101">
        <f t="shared" si="5"/>
        <v>0</v>
      </c>
      <c r="O29" s="101">
        <f t="shared" si="5"/>
        <v>0</v>
      </c>
      <c r="P29" s="101">
        <f t="shared" si="5"/>
        <v>0</v>
      </c>
      <c r="Q29" s="101">
        <f t="shared" si="5"/>
        <v>0</v>
      </c>
      <c r="R29" s="101">
        <f t="shared" si="5"/>
        <v>0</v>
      </c>
      <c r="S29" s="101">
        <f t="shared" si="5"/>
        <v>0</v>
      </c>
      <c r="T29" s="101">
        <f t="shared" si="5"/>
        <v>0</v>
      </c>
      <c r="U29" s="101">
        <f t="shared" si="5"/>
        <v>0</v>
      </c>
      <c r="V29" s="101">
        <f t="shared" si="5"/>
        <v>0</v>
      </c>
      <c r="W29" s="101">
        <f t="shared" si="5"/>
        <v>0</v>
      </c>
      <c r="X29" s="117"/>
      <c r="Y29" s="118"/>
    </row>
    <row r="30" spans="1:25" ht="24" customHeight="1">
      <c r="A30" s="218"/>
      <c r="B30" s="208" t="s">
        <v>261</v>
      </c>
      <c r="C30" s="219"/>
      <c r="D30" s="230"/>
      <c r="E30" s="55"/>
      <c r="F30" s="100">
        <f>+F10-F27</f>
        <v>0</v>
      </c>
      <c r="G30" s="100">
        <f aca="true" t="shared" si="6" ref="G30:W30">+G10-G27</f>
        <v>0</v>
      </c>
      <c r="H30" s="100">
        <f t="shared" si="6"/>
        <v>0</v>
      </c>
      <c r="I30" s="100">
        <f t="shared" si="6"/>
        <v>0</v>
      </c>
      <c r="J30" s="100">
        <f t="shared" si="6"/>
        <v>0</v>
      </c>
      <c r="K30" s="100">
        <f t="shared" si="6"/>
        <v>0</v>
      </c>
      <c r="L30" s="100">
        <f t="shared" si="6"/>
        <v>0</v>
      </c>
      <c r="M30" s="100">
        <f t="shared" si="6"/>
        <v>0</v>
      </c>
      <c r="N30" s="100">
        <f t="shared" si="6"/>
        <v>0</v>
      </c>
      <c r="O30" s="100">
        <f t="shared" si="6"/>
        <v>0</v>
      </c>
      <c r="P30" s="100">
        <f t="shared" si="6"/>
        <v>0</v>
      </c>
      <c r="Q30" s="100">
        <f t="shared" si="6"/>
        <v>0</v>
      </c>
      <c r="R30" s="100">
        <f t="shared" si="6"/>
        <v>0</v>
      </c>
      <c r="S30" s="100">
        <f t="shared" si="6"/>
        <v>0</v>
      </c>
      <c r="T30" s="100">
        <f t="shared" si="6"/>
        <v>0</v>
      </c>
      <c r="U30" s="100">
        <f t="shared" si="6"/>
        <v>0</v>
      </c>
      <c r="V30" s="100">
        <f t="shared" si="6"/>
        <v>0</v>
      </c>
      <c r="W30" s="100">
        <f t="shared" si="6"/>
        <v>0</v>
      </c>
      <c r="X30" s="111"/>
      <c r="Y30" s="112"/>
    </row>
    <row r="31" spans="1:25" ht="24" customHeight="1">
      <c r="A31" s="221"/>
      <c r="B31" s="24" t="s">
        <v>8</v>
      </c>
      <c r="C31" s="65"/>
      <c r="D31" s="18"/>
      <c r="E31" s="55" t="s">
        <v>100</v>
      </c>
      <c r="F31" s="100">
        <f aca="true" t="shared" si="7" ref="F31:W31">SUM(F29:F30)</f>
        <v>0</v>
      </c>
      <c r="G31" s="100">
        <f t="shared" si="7"/>
        <v>0</v>
      </c>
      <c r="H31" s="100">
        <f t="shared" si="7"/>
        <v>0</v>
      </c>
      <c r="I31" s="100">
        <f t="shared" si="7"/>
        <v>0</v>
      </c>
      <c r="J31" s="100">
        <f t="shared" si="7"/>
        <v>0</v>
      </c>
      <c r="K31" s="100">
        <f t="shared" si="7"/>
        <v>0</v>
      </c>
      <c r="L31" s="100">
        <f t="shared" si="7"/>
        <v>0</v>
      </c>
      <c r="M31" s="100">
        <f t="shared" si="7"/>
        <v>0</v>
      </c>
      <c r="N31" s="100">
        <f t="shared" si="7"/>
        <v>0</v>
      </c>
      <c r="O31" s="100">
        <f t="shared" si="7"/>
        <v>0</v>
      </c>
      <c r="P31" s="100">
        <f t="shared" si="7"/>
        <v>0</v>
      </c>
      <c r="Q31" s="100">
        <f t="shared" si="7"/>
        <v>0</v>
      </c>
      <c r="R31" s="100">
        <f t="shared" si="7"/>
        <v>0</v>
      </c>
      <c r="S31" s="100">
        <f t="shared" si="7"/>
        <v>0</v>
      </c>
      <c r="T31" s="100">
        <f t="shared" si="7"/>
        <v>0</v>
      </c>
      <c r="U31" s="100">
        <f t="shared" si="7"/>
        <v>0</v>
      </c>
      <c r="V31" s="100">
        <f t="shared" si="7"/>
        <v>0</v>
      </c>
      <c r="W31" s="100">
        <f t="shared" si="7"/>
        <v>0</v>
      </c>
      <c r="X31" s="113"/>
      <c r="Y31" s="114"/>
    </row>
    <row r="32" spans="1:25" ht="24" customHeight="1">
      <c r="A32" s="217" t="s">
        <v>126</v>
      </c>
      <c r="B32" s="208" t="s">
        <v>26</v>
      </c>
      <c r="C32" s="219"/>
      <c r="D32" s="123"/>
      <c r="E32" s="54" t="s">
        <v>274</v>
      </c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115" t="s">
        <v>228</v>
      </c>
      <c r="Y32" s="116"/>
    </row>
    <row r="33" spans="1:25" ht="24" customHeight="1">
      <c r="A33" s="218"/>
      <c r="B33" s="208" t="s">
        <v>27</v>
      </c>
      <c r="C33" s="219"/>
      <c r="D33" s="123"/>
      <c r="E33" s="55" t="s">
        <v>275</v>
      </c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119"/>
      <c r="Y33" s="120"/>
    </row>
    <row r="34" spans="1:25" ht="24" customHeight="1">
      <c r="A34" s="221"/>
      <c r="B34" s="208" t="s">
        <v>273</v>
      </c>
      <c r="C34" s="219"/>
      <c r="D34" s="18" t="s">
        <v>276</v>
      </c>
      <c r="E34" s="55" t="s">
        <v>101</v>
      </c>
      <c r="F34" s="100">
        <f>+F32-F33</f>
        <v>0</v>
      </c>
      <c r="G34" s="100">
        <f aca="true" t="shared" si="8" ref="G34:W34">+G32-G33</f>
        <v>0</v>
      </c>
      <c r="H34" s="100">
        <f t="shared" si="8"/>
        <v>0</v>
      </c>
      <c r="I34" s="100">
        <f t="shared" si="8"/>
        <v>0</v>
      </c>
      <c r="J34" s="100">
        <f t="shared" si="8"/>
        <v>0</v>
      </c>
      <c r="K34" s="100">
        <f t="shared" si="8"/>
        <v>0</v>
      </c>
      <c r="L34" s="100">
        <f t="shared" si="8"/>
        <v>0</v>
      </c>
      <c r="M34" s="100">
        <f t="shared" si="8"/>
        <v>0</v>
      </c>
      <c r="N34" s="100">
        <f t="shared" si="8"/>
        <v>0</v>
      </c>
      <c r="O34" s="100">
        <f t="shared" si="8"/>
        <v>0</v>
      </c>
      <c r="P34" s="100">
        <f t="shared" si="8"/>
        <v>0</v>
      </c>
      <c r="Q34" s="100">
        <f t="shared" si="8"/>
        <v>0</v>
      </c>
      <c r="R34" s="100">
        <f t="shared" si="8"/>
        <v>0</v>
      </c>
      <c r="S34" s="100">
        <f t="shared" si="8"/>
        <v>0</v>
      </c>
      <c r="T34" s="100">
        <f t="shared" si="8"/>
        <v>0</v>
      </c>
      <c r="U34" s="100">
        <f t="shared" si="8"/>
        <v>0</v>
      </c>
      <c r="V34" s="100">
        <f t="shared" si="8"/>
        <v>0</v>
      </c>
      <c r="W34" s="100">
        <f t="shared" si="8"/>
        <v>0</v>
      </c>
      <c r="X34" s="121"/>
      <c r="Y34" s="122"/>
    </row>
    <row r="35" spans="1:25" ht="24" customHeight="1">
      <c r="A35" s="220" t="s">
        <v>132</v>
      </c>
      <c r="B35" s="231"/>
      <c r="C35" s="231"/>
      <c r="D35" s="232"/>
      <c r="E35" s="55" t="s">
        <v>102</v>
      </c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119"/>
      <c r="Y35" s="120"/>
    </row>
    <row r="36" spans="1:25" ht="24" customHeight="1">
      <c r="A36" s="208" t="s">
        <v>28</v>
      </c>
      <c r="B36" s="219"/>
      <c r="C36" s="219"/>
      <c r="D36" s="18" t="s">
        <v>129</v>
      </c>
      <c r="E36" s="55" t="s">
        <v>103</v>
      </c>
      <c r="F36" s="100">
        <f>+F31+F34+F35</f>
        <v>0</v>
      </c>
      <c r="G36" s="100">
        <f aca="true" t="shared" si="9" ref="G36:W36">+G31+G34+G35</f>
        <v>0</v>
      </c>
      <c r="H36" s="100">
        <f t="shared" si="9"/>
        <v>0</v>
      </c>
      <c r="I36" s="100">
        <f t="shared" si="9"/>
        <v>0</v>
      </c>
      <c r="J36" s="100">
        <f t="shared" si="9"/>
        <v>0</v>
      </c>
      <c r="K36" s="100">
        <f t="shared" si="9"/>
        <v>0</v>
      </c>
      <c r="L36" s="100">
        <f t="shared" si="9"/>
        <v>0</v>
      </c>
      <c r="M36" s="100">
        <f t="shared" si="9"/>
        <v>0</v>
      </c>
      <c r="N36" s="100">
        <f t="shared" si="9"/>
        <v>0</v>
      </c>
      <c r="O36" s="100">
        <f t="shared" si="9"/>
        <v>0</v>
      </c>
      <c r="P36" s="100">
        <f t="shared" si="9"/>
        <v>0</v>
      </c>
      <c r="Q36" s="100">
        <f t="shared" si="9"/>
        <v>0</v>
      </c>
      <c r="R36" s="100">
        <f t="shared" si="9"/>
        <v>0</v>
      </c>
      <c r="S36" s="100">
        <f t="shared" si="9"/>
        <v>0</v>
      </c>
      <c r="T36" s="100">
        <f t="shared" si="9"/>
        <v>0</v>
      </c>
      <c r="U36" s="100">
        <f t="shared" si="9"/>
        <v>0</v>
      </c>
      <c r="V36" s="100">
        <f t="shared" si="9"/>
        <v>0</v>
      </c>
      <c r="W36" s="100">
        <f t="shared" si="9"/>
        <v>0</v>
      </c>
      <c r="X36" s="119"/>
      <c r="Y36" s="120"/>
    </row>
    <row r="37" spans="1:25" ht="24" customHeight="1">
      <c r="A37" s="208" t="s">
        <v>131</v>
      </c>
      <c r="B37" s="219"/>
      <c r="C37" s="219"/>
      <c r="D37" s="230"/>
      <c r="E37" s="55" t="s">
        <v>127</v>
      </c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119"/>
      <c r="Y37" s="120"/>
    </row>
    <row r="38" spans="1:25" ht="24" customHeight="1">
      <c r="A38" s="208" t="s">
        <v>29</v>
      </c>
      <c r="B38" s="219"/>
      <c r="C38" s="219"/>
      <c r="D38" s="18" t="s">
        <v>130</v>
      </c>
      <c r="E38" s="55" t="s">
        <v>128</v>
      </c>
      <c r="F38" s="102">
        <f>+F36-F37</f>
        <v>0</v>
      </c>
      <c r="G38" s="102">
        <f aca="true" t="shared" si="10" ref="G38:W38">+G36-G37</f>
        <v>0</v>
      </c>
      <c r="H38" s="102">
        <f t="shared" si="10"/>
        <v>0</v>
      </c>
      <c r="I38" s="102">
        <f t="shared" si="10"/>
        <v>0</v>
      </c>
      <c r="J38" s="102">
        <f t="shared" si="10"/>
        <v>0</v>
      </c>
      <c r="K38" s="102">
        <f t="shared" si="10"/>
        <v>0</v>
      </c>
      <c r="L38" s="102">
        <f t="shared" si="10"/>
        <v>0</v>
      </c>
      <c r="M38" s="102">
        <f t="shared" si="10"/>
        <v>0</v>
      </c>
      <c r="N38" s="102">
        <f t="shared" si="10"/>
        <v>0</v>
      </c>
      <c r="O38" s="102">
        <f t="shared" si="10"/>
        <v>0</v>
      </c>
      <c r="P38" s="102">
        <f t="shared" si="10"/>
        <v>0</v>
      </c>
      <c r="Q38" s="102">
        <f t="shared" si="10"/>
        <v>0</v>
      </c>
      <c r="R38" s="102">
        <f t="shared" si="10"/>
        <v>0</v>
      </c>
      <c r="S38" s="102">
        <f t="shared" si="10"/>
        <v>0</v>
      </c>
      <c r="T38" s="102">
        <f t="shared" si="10"/>
        <v>0</v>
      </c>
      <c r="U38" s="102">
        <f t="shared" si="10"/>
        <v>0</v>
      </c>
      <c r="V38" s="102">
        <f t="shared" si="10"/>
        <v>0</v>
      </c>
      <c r="W38" s="102">
        <f t="shared" si="10"/>
        <v>0</v>
      </c>
      <c r="X38" s="119"/>
      <c r="Y38" s="120"/>
    </row>
    <row r="39" spans="1:25" ht="24" customHeight="1">
      <c r="A39" s="208" t="s">
        <v>30</v>
      </c>
      <c r="B39" s="219"/>
      <c r="C39" s="219"/>
      <c r="D39" s="18"/>
      <c r="E39" s="55" t="s">
        <v>104</v>
      </c>
      <c r="F39" s="100">
        <f>+'生活改善の計画'!E27</f>
        <v>0</v>
      </c>
      <c r="G39" s="100">
        <f>+'生活改善の計画'!F27</f>
        <v>0</v>
      </c>
      <c r="H39" s="100">
        <f>+'生活改善の計画'!G27</f>
        <v>0</v>
      </c>
      <c r="I39" s="100">
        <f>+'生活改善の計画'!H27</f>
        <v>0</v>
      </c>
      <c r="J39" s="100">
        <f>+'生活改善の計画'!I27</f>
        <v>0</v>
      </c>
      <c r="K39" s="100">
        <f>+'生活改善の計画'!J27</f>
        <v>0</v>
      </c>
      <c r="L39" s="100">
        <f>+'生活改善の計画'!K27</f>
        <v>0</v>
      </c>
      <c r="M39" s="100">
        <f>+'生活改善の計画'!L27</f>
        <v>0</v>
      </c>
      <c r="N39" s="100">
        <f>+'生活改善の計画'!M27</f>
        <v>0</v>
      </c>
      <c r="O39" s="100">
        <f>+'生活改善の計画'!N27</f>
        <v>0</v>
      </c>
      <c r="P39" s="100">
        <f>+'生活改善の計画'!O27</f>
        <v>0</v>
      </c>
      <c r="Q39" s="100">
        <f>+'生活改善の計画'!P27</f>
        <v>0</v>
      </c>
      <c r="R39" s="100">
        <f>+'生活改善の計画'!Q27</f>
        <v>0</v>
      </c>
      <c r="S39" s="100">
        <f>+'生活改善の計画'!R27</f>
        <v>0</v>
      </c>
      <c r="T39" s="100">
        <f>+'生活改善の計画'!S27</f>
        <v>0</v>
      </c>
      <c r="U39" s="100">
        <f>+'生活改善の計画'!T27</f>
        <v>0</v>
      </c>
      <c r="V39" s="100">
        <f>+'生活改善の計画'!U27</f>
        <v>0</v>
      </c>
      <c r="W39" s="100">
        <f>+'生活改善の計画'!V27</f>
        <v>0</v>
      </c>
      <c r="X39" s="119"/>
      <c r="Y39" s="120"/>
    </row>
    <row r="40" spans="1:25" ht="24" customHeight="1">
      <c r="A40" s="208" t="s">
        <v>31</v>
      </c>
      <c r="B40" s="219"/>
      <c r="C40" s="219"/>
      <c r="D40" s="18" t="s">
        <v>106</v>
      </c>
      <c r="E40" s="55" t="s">
        <v>105</v>
      </c>
      <c r="F40" s="102">
        <f>+F38-F39</f>
        <v>0</v>
      </c>
      <c r="G40" s="102">
        <f aca="true" t="shared" si="11" ref="G40:W40">+G38-G39</f>
        <v>0</v>
      </c>
      <c r="H40" s="102">
        <f t="shared" si="11"/>
        <v>0</v>
      </c>
      <c r="I40" s="102">
        <f t="shared" si="11"/>
        <v>0</v>
      </c>
      <c r="J40" s="102">
        <f t="shared" si="11"/>
        <v>0</v>
      </c>
      <c r="K40" s="102">
        <f t="shared" si="11"/>
        <v>0</v>
      </c>
      <c r="L40" s="102">
        <f t="shared" si="11"/>
        <v>0</v>
      </c>
      <c r="M40" s="102">
        <f t="shared" si="11"/>
        <v>0</v>
      </c>
      <c r="N40" s="102">
        <f t="shared" si="11"/>
        <v>0</v>
      </c>
      <c r="O40" s="102">
        <f t="shared" si="11"/>
        <v>0</v>
      </c>
      <c r="P40" s="102">
        <f t="shared" si="11"/>
        <v>0</v>
      </c>
      <c r="Q40" s="102">
        <f t="shared" si="11"/>
        <v>0</v>
      </c>
      <c r="R40" s="102">
        <f t="shared" si="11"/>
        <v>0</v>
      </c>
      <c r="S40" s="102">
        <f t="shared" si="11"/>
        <v>0</v>
      </c>
      <c r="T40" s="102">
        <f t="shared" si="11"/>
        <v>0</v>
      </c>
      <c r="U40" s="102">
        <f t="shared" si="11"/>
        <v>0</v>
      </c>
      <c r="V40" s="102">
        <f t="shared" si="11"/>
        <v>0</v>
      </c>
      <c r="W40" s="102">
        <f t="shared" si="11"/>
        <v>0</v>
      </c>
      <c r="X40" s="168" t="s">
        <v>306</v>
      </c>
      <c r="Y40" s="120"/>
    </row>
    <row r="41" spans="1:25" ht="24" customHeight="1">
      <c r="A41" s="208" t="s">
        <v>296</v>
      </c>
      <c r="B41" s="219"/>
      <c r="C41" s="219"/>
      <c r="D41" s="230"/>
      <c r="E41" s="55" t="s">
        <v>120</v>
      </c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19"/>
      <c r="Y41" s="120"/>
    </row>
    <row r="42" spans="1:25" ht="24" customHeight="1">
      <c r="A42" s="208" t="s">
        <v>297</v>
      </c>
      <c r="B42" s="219"/>
      <c r="C42" s="219"/>
      <c r="D42" s="230"/>
      <c r="E42" s="55" t="s">
        <v>121</v>
      </c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119"/>
      <c r="Y42" s="120"/>
    </row>
    <row r="43" spans="1:25" ht="24" customHeight="1">
      <c r="A43" s="208" t="s">
        <v>303</v>
      </c>
      <c r="B43" s="219"/>
      <c r="C43" s="219"/>
      <c r="D43" s="230"/>
      <c r="E43" s="55" t="s">
        <v>122</v>
      </c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115" t="s">
        <v>307</v>
      </c>
      <c r="Y43" s="120"/>
    </row>
    <row r="44" spans="1:25" ht="24" customHeight="1">
      <c r="A44" s="208" t="s">
        <v>252</v>
      </c>
      <c r="B44" s="219"/>
      <c r="C44" s="219"/>
      <c r="D44" s="230"/>
      <c r="E44" s="55" t="s">
        <v>253</v>
      </c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119"/>
      <c r="Y44" s="120"/>
    </row>
    <row r="45" spans="1:25" ht="24" customHeight="1">
      <c r="A45" s="208" t="s">
        <v>32</v>
      </c>
      <c r="B45" s="219"/>
      <c r="C45" s="219"/>
      <c r="D45" s="18" t="s">
        <v>254</v>
      </c>
      <c r="E45" s="55"/>
      <c r="F45" s="100">
        <f>+F40-F41+F42+F43+F44</f>
        <v>0</v>
      </c>
      <c r="G45" s="100">
        <f aca="true" t="shared" si="12" ref="G45:W45">+G40-G41+G42+G43+G44</f>
        <v>0</v>
      </c>
      <c r="H45" s="100">
        <f t="shared" si="12"/>
        <v>0</v>
      </c>
      <c r="I45" s="100">
        <f t="shared" si="12"/>
        <v>0</v>
      </c>
      <c r="J45" s="100">
        <f t="shared" si="12"/>
        <v>0</v>
      </c>
      <c r="K45" s="100">
        <f t="shared" si="12"/>
        <v>0</v>
      </c>
      <c r="L45" s="100">
        <f t="shared" si="12"/>
        <v>0</v>
      </c>
      <c r="M45" s="100">
        <f t="shared" si="12"/>
        <v>0</v>
      </c>
      <c r="N45" s="100">
        <f t="shared" si="12"/>
        <v>0</v>
      </c>
      <c r="O45" s="100">
        <f t="shared" si="12"/>
        <v>0</v>
      </c>
      <c r="P45" s="100">
        <f t="shared" si="12"/>
        <v>0</v>
      </c>
      <c r="Q45" s="100">
        <f t="shared" si="12"/>
        <v>0</v>
      </c>
      <c r="R45" s="100">
        <f t="shared" si="12"/>
        <v>0</v>
      </c>
      <c r="S45" s="100">
        <f t="shared" si="12"/>
        <v>0</v>
      </c>
      <c r="T45" s="100">
        <f t="shared" si="12"/>
        <v>0</v>
      </c>
      <c r="U45" s="100">
        <f t="shared" si="12"/>
        <v>0</v>
      </c>
      <c r="V45" s="100">
        <f t="shared" si="12"/>
        <v>0</v>
      </c>
      <c r="W45" s="100">
        <f t="shared" si="12"/>
        <v>0</v>
      </c>
      <c r="X45" s="121"/>
      <c r="Y45" s="122"/>
    </row>
  </sheetData>
  <sheetProtection insertColumns="0" insertRows="0" insertHyperlinks="0" deleteColumns="0" deleteRows="0" sort="0" autoFilter="0" pivotTables="0"/>
  <mergeCells count="44">
    <mergeCell ref="A32:A34"/>
    <mergeCell ref="A42:D42"/>
    <mergeCell ref="A3:E4"/>
    <mergeCell ref="A39:C39"/>
    <mergeCell ref="A40:C40"/>
    <mergeCell ref="A36:C36"/>
    <mergeCell ref="A38:C38"/>
    <mergeCell ref="A41:D41"/>
    <mergeCell ref="B34:C34"/>
    <mergeCell ref="B27:D27"/>
    <mergeCell ref="A2:D2"/>
    <mergeCell ref="C12:C15"/>
    <mergeCell ref="C16:D16"/>
    <mergeCell ref="C17:C20"/>
    <mergeCell ref="C8:D8"/>
    <mergeCell ref="C9:D9"/>
    <mergeCell ref="A5:A11"/>
    <mergeCell ref="C7:D7"/>
    <mergeCell ref="B12:B26"/>
    <mergeCell ref="C25:D25"/>
    <mergeCell ref="A45:C45"/>
    <mergeCell ref="A43:D43"/>
    <mergeCell ref="A37:D37"/>
    <mergeCell ref="A35:D35"/>
    <mergeCell ref="A44:D44"/>
    <mergeCell ref="A12:A28"/>
    <mergeCell ref="B29:D29"/>
    <mergeCell ref="B30:D30"/>
    <mergeCell ref="B5:D5"/>
    <mergeCell ref="B10:D10"/>
    <mergeCell ref="C21:D21"/>
    <mergeCell ref="A29:A31"/>
    <mergeCell ref="C6:D6"/>
    <mergeCell ref="C24:D24"/>
    <mergeCell ref="C23:D23"/>
    <mergeCell ref="X3:Y4"/>
    <mergeCell ref="B32:C32"/>
    <mergeCell ref="B33:C33"/>
    <mergeCell ref="O3:Q3"/>
    <mergeCell ref="R3:T3"/>
    <mergeCell ref="U3:W3"/>
    <mergeCell ref="I3:K3"/>
    <mergeCell ref="G3:H3"/>
    <mergeCell ref="L3:N3"/>
  </mergeCells>
  <printOptions/>
  <pageMargins left="0.5905511811023623" right="0.1968503937007874" top="0.5905511811023623" bottom="0.1968503937007874" header="0.5118110236220472" footer="0.5118110236220472"/>
  <pageSetup fitToWidth="0" horizontalDpi="300" verticalDpi="300" orientation="landscape" paperSize="9" scale="55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2:AQ60"/>
  <sheetViews>
    <sheetView showGridLines="0" showRowColHeaders="0" showZeros="0" workbookViewId="0" topLeftCell="A1">
      <pane xSplit="7" ySplit="5" topLeftCell="H6" activePane="bottomRight" state="frozen"/>
      <selection pane="topLeft" activeCell="C19" sqref="C19"/>
      <selection pane="topRight" activeCell="C19" sqref="C19"/>
      <selection pane="bottomLeft" activeCell="C19" sqref="C19"/>
      <selection pane="bottomRight" activeCell="C19" sqref="C19"/>
    </sheetView>
  </sheetViews>
  <sheetFormatPr defaultColWidth="9.00390625" defaultRowHeight="13.5"/>
  <cols>
    <col min="1" max="1" width="2.875" style="14" bestFit="1" customWidth="1"/>
    <col min="2" max="2" width="2.875" style="14" customWidth="1"/>
    <col min="3" max="3" width="9.625" style="14" customWidth="1"/>
    <col min="4" max="4" width="18.625" style="14" customWidth="1"/>
    <col min="5" max="7" width="6.625" style="14" customWidth="1"/>
    <col min="8" max="43" width="10.625" style="14" customWidth="1"/>
    <col min="44" max="16384" width="9.00390625" style="14" customWidth="1"/>
  </cols>
  <sheetData>
    <row r="1" ht="30" customHeight="1"/>
    <row r="2" spans="1:9" ht="15.75" customHeight="1">
      <c r="A2" s="175" t="s">
        <v>272</v>
      </c>
      <c r="B2" s="175"/>
      <c r="C2" s="175"/>
      <c r="D2" s="175"/>
      <c r="E2" s="175"/>
      <c r="F2" s="175"/>
      <c r="G2" s="175"/>
      <c r="H2" s="124"/>
      <c r="I2" s="124"/>
    </row>
    <row r="3" spans="1:43" ht="15.75" customHeight="1">
      <c r="A3" s="211" t="s">
        <v>58</v>
      </c>
      <c r="B3" s="212"/>
      <c r="C3" s="212"/>
      <c r="D3" s="213"/>
      <c r="E3" s="288" t="s">
        <v>269</v>
      </c>
      <c r="F3" s="288" t="s">
        <v>270</v>
      </c>
      <c r="G3" s="288" t="s">
        <v>271</v>
      </c>
      <c r="H3" s="177" t="s">
        <v>133</v>
      </c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9"/>
      <c r="Z3" s="177" t="s">
        <v>56</v>
      </c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9"/>
    </row>
    <row r="4" spans="1:43" ht="15.75" customHeight="1">
      <c r="A4" s="224"/>
      <c r="B4" s="225"/>
      <c r="C4" s="225"/>
      <c r="D4" s="226"/>
      <c r="E4" s="222"/>
      <c r="F4" s="222"/>
      <c r="G4" s="222"/>
      <c r="H4" s="15" t="str">
        <f>+WIDECHAR(VALUE('表紙'!$M$1)-2)&amp;"年"</f>
        <v>１６年</v>
      </c>
      <c r="I4" s="177" t="str">
        <f>+WIDECHAR(VALUE('表紙'!$M$1)-1)&amp;"年"</f>
        <v>１７年</v>
      </c>
      <c r="J4" s="179"/>
      <c r="K4" s="177" t="str">
        <f>+WIDECHAR(VALUE('表紙'!$M$1))&amp;"年"</f>
        <v>１８年</v>
      </c>
      <c r="L4" s="178"/>
      <c r="M4" s="179"/>
      <c r="N4" s="177" t="str">
        <f>+WIDECHAR(VALUE('表紙'!$M$1)+1)&amp;"年"</f>
        <v>１９年</v>
      </c>
      <c r="O4" s="178"/>
      <c r="P4" s="179"/>
      <c r="Q4" s="177" t="str">
        <f>+WIDECHAR(VALUE('表紙'!$M$1)+2)&amp;"年"</f>
        <v>２０年</v>
      </c>
      <c r="R4" s="178"/>
      <c r="S4" s="179"/>
      <c r="T4" s="177" t="str">
        <f>+WIDECHAR(VALUE('表紙'!$M$1)+3)&amp;"年"</f>
        <v>２１年</v>
      </c>
      <c r="U4" s="178"/>
      <c r="V4" s="179"/>
      <c r="W4" s="177" t="str">
        <f>+WIDECHAR(VALUE('表紙'!$M$1)+4)&amp;"年"</f>
        <v>２２年</v>
      </c>
      <c r="X4" s="178"/>
      <c r="Y4" s="179"/>
      <c r="Z4" s="15" t="str">
        <f>+WIDECHAR(VALUE('表紙'!$M$1)-2)&amp;"年"</f>
        <v>１６年</v>
      </c>
      <c r="AA4" s="177" t="str">
        <f>+WIDECHAR(VALUE('表紙'!$M$1)-1)&amp;"年"</f>
        <v>１７年</v>
      </c>
      <c r="AB4" s="179"/>
      <c r="AC4" s="177" t="str">
        <f>+WIDECHAR(VALUE('表紙'!$M$1))&amp;"年"</f>
        <v>１８年</v>
      </c>
      <c r="AD4" s="178"/>
      <c r="AE4" s="179"/>
      <c r="AF4" s="177" t="str">
        <f>+WIDECHAR(VALUE('表紙'!$M$1)+1)&amp;"年"</f>
        <v>１９年</v>
      </c>
      <c r="AG4" s="178"/>
      <c r="AH4" s="179"/>
      <c r="AI4" s="177" t="str">
        <f>+WIDECHAR(VALUE('表紙'!$M$1)+2)&amp;"年"</f>
        <v>２０年</v>
      </c>
      <c r="AJ4" s="178"/>
      <c r="AK4" s="179"/>
      <c r="AL4" s="177" t="str">
        <f>+WIDECHAR(VALUE('表紙'!$M$1)+3)&amp;"年"</f>
        <v>２１年</v>
      </c>
      <c r="AM4" s="178"/>
      <c r="AN4" s="179"/>
      <c r="AO4" s="177" t="str">
        <f>+WIDECHAR(VALUE('表紙'!$M$1)+4)&amp;"年"</f>
        <v>２２年</v>
      </c>
      <c r="AP4" s="178"/>
      <c r="AQ4" s="179"/>
    </row>
    <row r="5" spans="1:43" ht="15.75" customHeight="1">
      <c r="A5" s="214"/>
      <c r="B5" s="215"/>
      <c r="C5" s="215"/>
      <c r="D5" s="216"/>
      <c r="E5" s="210"/>
      <c r="F5" s="210"/>
      <c r="G5" s="210"/>
      <c r="H5" s="17" t="s">
        <v>12</v>
      </c>
      <c r="I5" s="17" t="s">
        <v>181</v>
      </c>
      <c r="J5" s="17" t="s">
        <v>12</v>
      </c>
      <c r="K5" s="22" t="s">
        <v>181</v>
      </c>
      <c r="L5" s="22" t="s">
        <v>182</v>
      </c>
      <c r="M5" s="22" t="s">
        <v>12</v>
      </c>
      <c r="N5" s="22" t="s">
        <v>181</v>
      </c>
      <c r="O5" s="22" t="s">
        <v>182</v>
      </c>
      <c r="P5" s="22" t="s">
        <v>12</v>
      </c>
      <c r="Q5" s="22" t="s">
        <v>181</v>
      </c>
      <c r="R5" s="22" t="s">
        <v>182</v>
      </c>
      <c r="S5" s="22" t="s">
        <v>12</v>
      </c>
      <c r="T5" s="22" t="s">
        <v>181</v>
      </c>
      <c r="U5" s="22" t="s">
        <v>182</v>
      </c>
      <c r="V5" s="22" t="s">
        <v>12</v>
      </c>
      <c r="W5" s="22" t="s">
        <v>181</v>
      </c>
      <c r="X5" s="22" t="s">
        <v>182</v>
      </c>
      <c r="Y5" s="22" t="s">
        <v>12</v>
      </c>
      <c r="Z5" s="17" t="s">
        <v>12</v>
      </c>
      <c r="AA5" s="17" t="s">
        <v>181</v>
      </c>
      <c r="AB5" s="17" t="s">
        <v>12</v>
      </c>
      <c r="AC5" s="22" t="s">
        <v>181</v>
      </c>
      <c r="AD5" s="22" t="s">
        <v>182</v>
      </c>
      <c r="AE5" s="22" t="s">
        <v>12</v>
      </c>
      <c r="AF5" s="22" t="s">
        <v>181</v>
      </c>
      <c r="AG5" s="22" t="s">
        <v>182</v>
      </c>
      <c r="AH5" s="22" t="s">
        <v>12</v>
      </c>
      <c r="AI5" s="22" t="s">
        <v>181</v>
      </c>
      <c r="AJ5" s="22" t="s">
        <v>182</v>
      </c>
      <c r="AK5" s="22" t="s">
        <v>12</v>
      </c>
      <c r="AL5" s="22" t="s">
        <v>181</v>
      </c>
      <c r="AM5" s="22" t="s">
        <v>182</v>
      </c>
      <c r="AN5" s="22" t="s">
        <v>12</v>
      </c>
      <c r="AO5" s="22" t="s">
        <v>181</v>
      </c>
      <c r="AP5" s="22" t="s">
        <v>182</v>
      </c>
      <c r="AQ5" s="22" t="s">
        <v>12</v>
      </c>
    </row>
    <row r="6" spans="1:43" ht="15.75" customHeight="1">
      <c r="A6" s="217" t="s">
        <v>183</v>
      </c>
      <c r="B6" s="265"/>
      <c r="C6" s="282"/>
      <c r="D6" s="266"/>
      <c r="E6" s="173"/>
      <c r="F6" s="173"/>
      <c r="G6" s="173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3"/>
      <c r="AO6" s="253"/>
      <c r="AP6" s="253"/>
      <c r="AQ6" s="253"/>
    </row>
    <row r="7" spans="1:43" ht="15.75" customHeight="1">
      <c r="A7" s="218"/>
      <c r="B7" s="267"/>
      <c r="C7" s="286"/>
      <c r="D7" s="268"/>
      <c r="E7" s="210"/>
      <c r="F7" s="210"/>
      <c r="G7" s="210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47"/>
      <c r="AP7" s="247"/>
      <c r="AQ7" s="247"/>
    </row>
    <row r="8" spans="1:43" ht="15.75" customHeight="1">
      <c r="A8" s="218"/>
      <c r="B8" s="265"/>
      <c r="C8" s="282"/>
      <c r="D8" s="266"/>
      <c r="E8" s="173"/>
      <c r="F8" s="173"/>
      <c r="G8" s="173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2"/>
      <c r="AN8" s="252"/>
      <c r="AO8" s="252"/>
      <c r="AP8" s="252"/>
      <c r="AQ8" s="252"/>
    </row>
    <row r="9" spans="1:43" ht="15.75" customHeight="1">
      <c r="A9" s="218"/>
      <c r="B9" s="267"/>
      <c r="C9" s="286"/>
      <c r="D9" s="268"/>
      <c r="E9" s="210"/>
      <c r="F9" s="210"/>
      <c r="G9" s="210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/>
      <c r="AO9" s="253"/>
      <c r="AP9" s="253"/>
      <c r="AQ9" s="253"/>
    </row>
    <row r="10" spans="1:43" ht="15.75" customHeight="1">
      <c r="A10" s="218"/>
      <c r="B10" s="265"/>
      <c r="C10" s="282"/>
      <c r="D10" s="266"/>
      <c r="E10" s="173"/>
      <c r="F10" s="173"/>
      <c r="G10" s="173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</row>
    <row r="11" spans="1:43" ht="15.75" customHeight="1" thickBot="1">
      <c r="A11" s="218"/>
      <c r="B11" s="283"/>
      <c r="C11" s="284"/>
      <c r="D11" s="285"/>
      <c r="E11" s="237"/>
      <c r="F11" s="237"/>
      <c r="G11" s="237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257"/>
      <c r="AK11" s="257"/>
      <c r="AL11" s="257"/>
      <c r="AM11" s="257"/>
      <c r="AN11" s="257"/>
      <c r="AO11" s="257"/>
      <c r="AP11" s="257"/>
      <c r="AQ11" s="257"/>
    </row>
    <row r="12" spans="1:43" ht="15.75" customHeight="1" thickTop="1">
      <c r="A12" s="218"/>
      <c r="B12" s="258" t="s">
        <v>75</v>
      </c>
      <c r="C12" s="274"/>
      <c r="D12" s="259"/>
      <c r="E12" s="242"/>
      <c r="F12" s="242"/>
      <c r="G12" s="242"/>
      <c r="H12" s="140">
        <f>SUM(H6,H8,H10)</f>
        <v>0</v>
      </c>
      <c r="I12" s="140">
        <f aca="true" t="shared" si="0" ref="I12:Y12">SUM(I6,I8,I10)</f>
        <v>0</v>
      </c>
      <c r="J12" s="140">
        <f t="shared" si="0"/>
        <v>0</v>
      </c>
      <c r="K12" s="140">
        <f t="shared" si="0"/>
        <v>0</v>
      </c>
      <c r="L12" s="140">
        <f t="shared" si="0"/>
        <v>0</v>
      </c>
      <c r="M12" s="140">
        <f t="shared" si="0"/>
        <v>0</v>
      </c>
      <c r="N12" s="140">
        <f t="shared" si="0"/>
        <v>0</v>
      </c>
      <c r="O12" s="140">
        <f t="shared" si="0"/>
        <v>0</v>
      </c>
      <c r="P12" s="140">
        <f t="shared" si="0"/>
        <v>0</v>
      </c>
      <c r="Q12" s="140">
        <f t="shared" si="0"/>
        <v>0</v>
      </c>
      <c r="R12" s="140">
        <f t="shared" si="0"/>
        <v>0</v>
      </c>
      <c r="S12" s="140">
        <f t="shared" si="0"/>
        <v>0</v>
      </c>
      <c r="T12" s="140">
        <f t="shared" si="0"/>
        <v>0</v>
      </c>
      <c r="U12" s="140">
        <f t="shared" si="0"/>
        <v>0</v>
      </c>
      <c r="V12" s="140">
        <f t="shared" si="0"/>
        <v>0</v>
      </c>
      <c r="W12" s="140">
        <f t="shared" si="0"/>
        <v>0</v>
      </c>
      <c r="X12" s="140">
        <f t="shared" si="0"/>
        <v>0</v>
      </c>
      <c r="Y12" s="140">
        <f t="shared" si="0"/>
        <v>0</v>
      </c>
      <c r="Z12" s="248">
        <f>SUM(Z6:Z11)</f>
        <v>0</v>
      </c>
      <c r="AA12" s="248">
        <f aca="true" t="shared" si="1" ref="AA12:AQ12">SUM(AA6:AA11)</f>
        <v>0</v>
      </c>
      <c r="AB12" s="248">
        <f t="shared" si="1"/>
        <v>0</v>
      </c>
      <c r="AC12" s="248">
        <f t="shared" si="1"/>
        <v>0</v>
      </c>
      <c r="AD12" s="248">
        <f t="shared" si="1"/>
        <v>0</v>
      </c>
      <c r="AE12" s="248">
        <f t="shared" si="1"/>
        <v>0</v>
      </c>
      <c r="AF12" s="248">
        <f t="shared" si="1"/>
        <v>0</v>
      </c>
      <c r="AG12" s="248">
        <f t="shared" si="1"/>
        <v>0</v>
      </c>
      <c r="AH12" s="248">
        <f t="shared" si="1"/>
        <v>0</v>
      </c>
      <c r="AI12" s="248">
        <f t="shared" si="1"/>
        <v>0</v>
      </c>
      <c r="AJ12" s="248">
        <f t="shared" si="1"/>
        <v>0</v>
      </c>
      <c r="AK12" s="248">
        <f t="shared" si="1"/>
        <v>0</v>
      </c>
      <c r="AL12" s="248">
        <f t="shared" si="1"/>
        <v>0</v>
      </c>
      <c r="AM12" s="248">
        <f t="shared" si="1"/>
        <v>0</v>
      </c>
      <c r="AN12" s="248">
        <f t="shared" si="1"/>
        <v>0</v>
      </c>
      <c r="AO12" s="248">
        <f t="shared" si="1"/>
        <v>0</v>
      </c>
      <c r="AP12" s="248">
        <f t="shared" si="1"/>
        <v>0</v>
      </c>
      <c r="AQ12" s="248">
        <f t="shared" si="1"/>
        <v>0</v>
      </c>
    </row>
    <row r="13" spans="1:43" ht="15.75" customHeight="1" thickBot="1">
      <c r="A13" s="221"/>
      <c r="B13" s="260"/>
      <c r="C13" s="275"/>
      <c r="D13" s="261"/>
      <c r="E13" s="243"/>
      <c r="F13" s="243"/>
      <c r="G13" s="243"/>
      <c r="H13" s="141">
        <f>SUM(H7,H9,H11)</f>
        <v>0</v>
      </c>
      <c r="I13" s="141">
        <f aca="true" t="shared" si="2" ref="I13:Y13">SUM(I7,I9,I11)</f>
        <v>0</v>
      </c>
      <c r="J13" s="141">
        <f t="shared" si="2"/>
        <v>0</v>
      </c>
      <c r="K13" s="141">
        <f t="shared" si="2"/>
        <v>0</v>
      </c>
      <c r="L13" s="141">
        <f t="shared" si="2"/>
        <v>0</v>
      </c>
      <c r="M13" s="141">
        <f t="shared" si="2"/>
        <v>0</v>
      </c>
      <c r="N13" s="141">
        <f t="shared" si="2"/>
        <v>0</v>
      </c>
      <c r="O13" s="141">
        <f t="shared" si="2"/>
        <v>0</v>
      </c>
      <c r="P13" s="141">
        <f t="shared" si="2"/>
        <v>0</v>
      </c>
      <c r="Q13" s="141">
        <f t="shared" si="2"/>
        <v>0</v>
      </c>
      <c r="R13" s="141">
        <f t="shared" si="2"/>
        <v>0</v>
      </c>
      <c r="S13" s="141">
        <f t="shared" si="2"/>
        <v>0</v>
      </c>
      <c r="T13" s="141">
        <f t="shared" si="2"/>
        <v>0</v>
      </c>
      <c r="U13" s="141">
        <f t="shared" si="2"/>
        <v>0</v>
      </c>
      <c r="V13" s="141">
        <f t="shared" si="2"/>
        <v>0</v>
      </c>
      <c r="W13" s="141">
        <f t="shared" si="2"/>
        <v>0</v>
      </c>
      <c r="X13" s="141">
        <f t="shared" si="2"/>
        <v>0</v>
      </c>
      <c r="Y13" s="141">
        <f t="shared" si="2"/>
        <v>0</v>
      </c>
      <c r="Z13" s="249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  <c r="AN13" s="249"/>
      <c r="AO13" s="249"/>
      <c r="AP13" s="249"/>
      <c r="AQ13" s="249"/>
    </row>
    <row r="14" spans="1:43" ht="15.75" customHeight="1" thickTop="1">
      <c r="A14" s="217" t="s">
        <v>34</v>
      </c>
      <c r="B14" s="265"/>
      <c r="C14" s="282"/>
      <c r="D14" s="266"/>
      <c r="E14" s="240"/>
      <c r="F14" s="240"/>
      <c r="G14" s="240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  <c r="AO14" s="252"/>
      <c r="AP14" s="252"/>
      <c r="AQ14" s="252"/>
    </row>
    <row r="15" spans="1:43" ht="15.75" customHeight="1">
      <c r="A15" s="218"/>
      <c r="B15" s="267"/>
      <c r="C15" s="286"/>
      <c r="D15" s="268"/>
      <c r="E15" s="210"/>
      <c r="F15" s="210"/>
      <c r="G15" s="210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247"/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  <c r="AK15" s="247"/>
      <c r="AL15" s="247"/>
      <c r="AM15" s="247"/>
      <c r="AN15" s="247"/>
      <c r="AO15" s="247"/>
      <c r="AP15" s="247"/>
      <c r="AQ15" s="247"/>
    </row>
    <row r="16" spans="1:43" ht="15.75" customHeight="1">
      <c r="A16" s="218"/>
      <c r="B16" s="265"/>
      <c r="C16" s="282"/>
      <c r="D16" s="266"/>
      <c r="E16" s="173"/>
      <c r="F16" s="173"/>
      <c r="G16" s="173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252"/>
      <c r="AA16" s="252"/>
      <c r="AB16" s="252"/>
      <c r="AC16" s="252"/>
      <c r="AD16" s="252"/>
      <c r="AE16" s="252"/>
      <c r="AF16" s="252"/>
      <c r="AG16" s="252"/>
      <c r="AH16" s="252"/>
      <c r="AI16" s="252"/>
      <c r="AJ16" s="252"/>
      <c r="AK16" s="252"/>
      <c r="AL16" s="252"/>
      <c r="AM16" s="252"/>
      <c r="AN16" s="252"/>
      <c r="AO16" s="252"/>
      <c r="AP16" s="252"/>
      <c r="AQ16" s="252"/>
    </row>
    <row r="17" spans="1:43" ht="15.75" customHeight="1">
      <c r="A17" s="218"/>
      <c r="B17" s="267"/>
      <c r="C17" s="286"/>
      <c r="D17" s="268"/>
      <c r="E17" s="210"/>
      <c r="F17" s="210"/>
      <c r="G17" s="210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253"/>
      <c r="AO17" s="253"/>
      <c r="AP17" s="253"/>
      <c r="AQ17" s="253"/>
    </row>
    <row r="18" spans="1:43" ht="15.75" customHeight="1">
      <c r="A18" s="218"/>
      <c r="B18" s="265"/>
      <c r="C18" s="282"/>
      <c r="D18" s="266"/>
      <c r="E18" s="173"/>
      <c r="F18" s="173"/>
      <c r="G18" s="173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0"/>
      <c r="AP18" s="250"/>
      <c r="AQ18" s="250"/>
    </row>
    <row r="19" spans="1:43" ht="15.75" customHeight="1">
      <c r="A19" s="218"/>
      <c r="B19" s="267"/>
      <c r="C19" s="286"/>
      <c r="D19" s="268"/>
      <c r="E19" s="210"/>
      <c r="F19" s="210"/>
      <c r="G19" s="210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  <c r="AM19" s="251"/>
      <c r="AN19" s="251"/>
      <c r="AO19" s="251"/>
      <c r="AP19" s="251"/>
      <c r="AQ19" s="251"/>
    </row>
    <row r="20" spans="1:43" ht="15.75" customHeight="1">
      <c r="A20" s="218"/>
      <c r="B20" s="265"/>
      <c r="C20" s="282"/>
      <c r="D20" s="266"/>
      <c r="E20" s="173"/>
      <c r="F20" s="173"/>
      <c r="G20" s="173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253"/>
      <c r="AO20" s="253"/>
      <c r="AP20" s="253"/>
      <c r="AQ20" s="253"/>
    </row>
    <row r="21" spans="1:43" ht="15.75" customHeight="1">
      <c r="A21" s="218"/>
      <c r="B21" s="267"/>
      <c r="C21" s="286"/>
      <c r="D21" s="268"/>
      <c r="E21" s="210"/>
      <c r="F21" s="210"/>
      <c r="G21" s="210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247"/>
      <c r="AA21" s="247"/>
      <c r="AB21" s="247"/>
      <c r="AC21" s="247"/>
      <c r="AD21" s="247"/>
      <c r="AE21" s="247"/>
      <c r="AF21" s="247"/>
      <c r="AG21" s="247"/>
      <c r="AH21" s="247"/>
      <c r="AI21" s="247"/>
      <c r="AJ21" s="247"/>
      <c r="AK21" s="247"/>
      <c r="AL21" s="247"/>
      <c r="AM21" s="247"/>
      <c r="AN21" s="247"/>
      <c r="AO21" s="247"/>
      <c r="AP21" s="247"/>
      <c r="AQ21" s="247"/>
    </row>
    <row r="22" spans="1:43" ht="15.75" customHeight="1">
      <c r="A22" s="218"/>
      <c r="B22" s="265"/>
      <c r="C22" s="282"/>
      <c r="D22" s="266"/>
      <c r="E22" s="173"/>
      <c r="F22" s="173"/>
      <c r="G22" s="173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  <c r="AN22" s="252"/>
      <c r="AO22" s="252"/>
      <c r="AP22" s="252"/>
      <c r="AQ22" s="252"/>
    </row>
    <row r="23" spans="1:43" ht="15.75" customHeight="1">
      <c r="A23" s="218"/>
      <c r="B23" s="267"/>
      <c r="C23" s="286"/>
      <c r="D23" s="268"/>
      <c r="E23" s="210"/>
      <c r="F23" s="210"/>
      <c r="G23" s="210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  <c r="AO23" s="253"/>
      <c r="AP23" s="253"/>
      <c r="AQ23" s="253"/>
    </row>
    <row r="24" spans="1:43" ht="15.75" customHeight="1">
      <c r="A24" s="218"/>
      <c r="B24" s="265"/>
      <c r="C24" s="282"/>
      <c r="D24" s="266"/>
      <c r="E24" s="173"/>
      <c r="F24" s="173"/>
      <c r="G24" s="173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250"/>
      <c r="AA24" s="250"/>
      <c r="AB24" s="250"/>
      <c r="AC24" s="250"/>
      <c r="AD24" s="250"/>
      <c r="AE24" s="250"/>
      <c r="AF24" s="250"/>
      <c r="AG24" s="250"/>
      <c r="AH24" s="250"/>
      <c r="AI24" s="250"/>
      <c r="AJ24" s="250"/>
      <c r="AK24" s="250"/>
      <c r="AL24" s="250"/>
      <c r="AM24" s="250"/>
      <c r="AN24" s="250"/>
      <c r="AO24" s="250"/>
      <c r="AP24" s="250"/>
      <c r="AQ24" s="250"/>
    </row>
    <row r="25" spans="1:43" ht="15.75" customHeight="1" thickBot="1">
      <c r="A25" s="218"/>
      <c r="B25" s="283"/>
      <c r="C25" s="284"/>
      <c r="D25" s="285"/>
      <c r="E25" s="237"/>
      <c r="F25" s="237"/>
      <c r="G25" s="237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257"/>
      <c r="AP25" s="257"/>
      <c r="AQ25" s="257"/>
    </row>
    <row r="26" spans="1:43" ht="15.75" customHeight="1" thickTop="1">
      <c r="A26" s="218"/>
      <c r="B26" s="258" t="s">
        <v>75</v>
      </c>
      <c r="C26" s="274"/>
      <c r="D26" s="259"/>
      <c r="E26" s="242"/>
      <c r="F26" s="242"/>
      <c r="G26" s="242"/>
      <c r="H26" s="140">
        <f>SUM(H14,H16,H18,H20,H22,H24)</f>
        <v>0</v>
      </c>
      <c r="I26" s="140">
        <f aca="true" t="shared" si="3" ref="I26:Y26">SUM(I14,I16,I18,I20,I22,I24)</f>
        <v>0</v>
      </c>
      <c r="J26" s="140">
        <f t="shared" si="3"/>
        <v>0</v>
      </c>
      <c r="K26" s="140">
        <f t="shared" si="3"/>
        <v>0</v>
      </c>
      <c r="L26" s="140">
        <f t="shared" si="3"/>
        <v>0</v>
      </c>
      <c r="M26" s="140">
        <f t="shared" si="3"/>
        <v>0</v>
      </c>
      <c r="N26" s="140">
        <f t="shared" si="3"/>
        <v>0</v>
      </c>
      <c r="O26" s="140">
        <f t="shared" si="3"/>
        <v>0</v>
      </c>
      <c r="P26" s="140">
        <f t="shared" si="3"/>
        <v>0</v>
      </c>
      <c r="Q26" s="140">
        <f t="shared" si="3"/>
        <v>0</v>
      </c>
      <c r="R26" s="140">
        <f t="shared" si="3"/>
        <v>0</v>
      </c>
      <c r="S26" s="140">
        <f t="shared" si="3"/>
        <v>0</v>
      </c>
      <c r="T26" s="140">
        <f t="shared" si="3"/>
        <v>0</v>
      </c>
      <c r="U26" s="140">
        <f t="shared" si="3"/>
        <v>0</v>
      </c>
      <c r="V26" s="140">
        <f t="shared" si="3"/>
        <v>0</v>
      </c>
      <c r="W26" s="140">
        <f t="shared" si="3"/>
        <v>0</v>
      </c>
      <c r="X26" s="140">
        <f t="shared" si="3"/>
        <v>0</v>
      </c>
      <c r="Y26" s="140">
        <f t="shared" si="3"/>
        <v>0</v>
      </c>
      <c r="Z26" s="248">
        <f>SUM(Z14:Z25)</f>
        <v>0</v>
      </c>
      <c r="AA26" s="248">
        <f aca="true" t="shared" si="4" ref="AA26:AQ26">SUM(AA14:AA25)</f>
        <v>0</v>
      </c>
      <c r="AB26" s="248">
        <f t="shared" si="4"/>
        <v>0</v>
      </c>
      <c r="AC26" s="248">
        <f t="shared" si="4"/>
        <v>0</v>
      </c>
      <c r="AD26" s="248">
        <f t="shared" si="4"/>
        <v>0</v>
      </c>
      <c r="AE26" s="248">
        <f t="shared" si="4"/>
        <v>0</v>
      </c>
      <c r="AF26" s="248">
        <f t="shared" si="4"/>
        <v>0</v>
      </c>
      <c r="AG26" s="248">
        <f t="shared" si="4"/>
        <v>0</v>
      </c>
      <c r="AH26" s="248">
        <f t="shared" si="4"/>
        <v>0</v>
      </c>
      <c r="AI26" s="248">
        <f t="shared" si="4"/>
        <v>0</v>
      </c>
      <c r="AJ26" s="248">
        <f t="shared" si="4"/>
        <v>0</v>
      </c>
      <c r="AK26" s="248">
        <f t="shared" si="4"/>
        <v>0</v>
      </c>
      <c r="AL26" s="248">
        <f t="shared" si="4"/>
        <v>0</v>
      </c>
      <c r="AM26" s="248">
        <f t="shared" si="4"/>
        <v>0</v>
      </c>
      <c r="AN26" s="248">
        <f t="shared" si="4"/>
        <v>0</v>
      </c>
      <c r="AO26" s="248">
        <f t="shared" si="4"/>
        <v>0</v>
      </c>
      <c r="AP26" s="248">
        <f t="shared" si="4"/>
        <v>0</v>
      </c>
      <c r="AQ26" s="248">
        <f t="shared" si="4"/>
        <v>0</v>
      </c>
    </row>
    <row r="27" spans="1:43" ht="15.75" customHeight="1" thickBot="1">
      <c r="A27" s="221"/>
      <c r="B27" s="260"/>
      <c r="C27" s="275"/>
      <c r="D27" s="261"/>
      <c r="E27" s="243"/>
      <c r="F27" s="243"/>
      <c r="G27" s="243"/>
      <c r="H27" s="141">
        <f>SUM(H15,H17,H19,H21,H23,H25)</f>
        <v>0</v>
      </c>
      <c r="I27" s="141">
        <f aca="true" t="shared" si="5" ref="I27:Y27">SUM(I15,I17,I19,I21,I23,I25)</f>
        <v>0</v>
      </c>
      <c r="J27" s="141">
        <f t="shared" si="5"/>
        <v>0</v>
      </c>
      <c r="K27" s="141">
        <f t="shared" si="5"/>
        <v>0</v>
      </c>
      <c r="L27" s="141">
        <f t="shared" si="5"/>
        <v>0</v>
      </c>
      <c r="M27" s="141">
        <f t="shared" si="5"/>
        <v>0</v>
      </c>
      <c r="N27" s="141">
        <f t="shared" si="5"/>
        <v>0</v>
      </c>
      <c r="O27" s="141">
        <f t="shared" si="5"/>
        <v>0</v>
      </c>
      <c r="P27" s="141">
        <f t="shared" si="5"/>
        <v>0</v>
      </c>
      <c r="Q27" s="141">
        <f t="shared" si="5"/>
        <v>0</v>
      </c>
      <c r="R27" s="141">
        <f t="shared" si="5"/>
        <v>0</v>
      </c>
      <c r="S27" s="141">
        <f t="shared" si="5"/>
        <v>0</v>
      </c>
      <c r="T27" s="141">
        <f t="shared" si="5"/>
        <v>0</v>
      </c>
      <c r="U27" s="141">
        <f t="shared" si="5"/>
        <v>0</v>
      </c>
      <c r="V27" s="141">
        <f t="shared" si="5"/>
        <v>0</v>
      </c>
      <c r="W27" s="141">
        <f t="shared" si="5"/>
        <v>0</v>
      </c>
      <c r="X27" s="141">
        <f t="shared" si="5"/>
        <v>0</v>
      </c>
      <c r="Y27" s="141">
        <f t="shared" si="5"/>
        <v>0</v>
      </c>
      <c r="Z27" s="249"/>
      <c r="AA27" s="249"/>
      <c r="AB27" s="249"/>
      <c r="AC27" s="249"/>
      <c r="AD27" s="249"/>
      <c r="AE27" s="249"/>
      <c r="AF27" s="249"/>
      <c r="AG27" s="249"/>
      <c r="AH27" s="249"/>
      <c r="AI27" s="249"/>
      <c r="AJ27" s="249"/>
      <c r="AK27" s="249"/>
      <c r="AL27" s="249"/>
      <c r="AM27" s="249"/>
      <c r="AN27" s="249"/>
      <c r="AO27" s="249"/>
      <c r="AP27" s="249"/>
      <c r="AQ27" s="249"/>
    </row>
    <row r="28" spans="1:43" ht="15.75" customHeight="1" thickTop="1">
      <c r="A28" s="234" t="s">
        <v>55</v>
      </c>
      <c r="B28" s="269"/>
      <c r="C28" s="276"/>
      <c r="D28" s="277"/>
      <c r="E28" s="238"/>
      <c r="F28" s="238"/>
      <c r="G28" s="238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</row>
    <row r="29" spans="1:43" ht="15.75" customHeight="1">
      <c r="A29" s="234"/>
      <c r="B29" s="269"/>
      <c r="C29" s="278"/>
      <c r="D29" s="279"/>
      <c r="E29" s="239"/>
      <c r="F29" s="239"/>
      <c r="G29" s="239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247"/>
      <c r="AA29" s="247"/>
      <c r="AB29" s="247"/>
      <c r="AC29" s="247"/>
      <c r="AD29" s="247"/>
      <c r="AE29" s="247"/>
      <c r="AF29" s="247"/>
      <c r="AG29" s="247"/>
      <c r="AH29" s="247"/>
      <c r="AI29" s="247"/>
      <c r="AJ29" s="247"/>
      <c r="AK29" s="247"/>
      <c r="AL29" s="247"/>
      <c r="AM29" s="247"/>
      <c r="AN29" s="247"/>
      <c r="AO29" s="247"/>
      <c r="AP29" s="247"/>
      <c r="AQ29" s="247"/>
    </row>
    <row r="30" spans="1:43" ht="15.75" customHeight="1">
      <c r="A30" s="234"/>
      <c r="B30" s="269"/>
      <c r="C30" s="280"/>
      <c r="D30" s="281"/>
      <c r="E30" s="173"/>
      <c r="F30" s="173"/>
      <c r="G30" s="173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252"/>
      <c r="AA30" s="252"/>
      <c r="AB30" s="252"/>
      <c r="AC30" s="252"/>
      <c r="AD30" s="252"/>
      <c r="AE30" s="252"/>
      <c r="AF30" s="252"/>
      <c r="AG30" s="252"/>
      <c r="AH30" s="252"/>
      <c r="AI30" s="252"/>
      <c r="AJ30" s="252"/>
      <c r="AK30" s="252"/>
      <c r="AL30" s="252"/>
      <c r="AM30" s="252"/>
      <c r="AN30" s="252"/>
      <c r="AO30" s="252"/>
      <c r="AP30" s="252"/>
      <c r="AQ30" s="252"/>
    </row>
    <row r="31" spans="1:43" ht="15.75" customHeight="1">
      <c r="A31" s="234"/>
      <c r="B31" s="269"/>
      <c r="C31" s="276"/>
      <c r="D31" s="277"/>
      <c r="E31" s="210"/>
      <c r="F31" s="210"/>
      <c r="G31" s="210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3"/>
      <c r="AK31" s="253"/>
      <c r="AL31" s="253"/>
      <c r="AM31" s="253"/>
      <c r="AN31" s="253"/>
      <c r="AO31" s="253"/>
      <c r="AP31" s="253"/>
      <c r="AQ31" s="253"/>
    </row>
    <row r="32" spans="1:43" ht="15.75" customHeight="1">
      <c r="A32" s="234"/>
      <c r="B32" s="269"/>
      <c r="C32" s="265"/>
      <c r="D32" s="266"/>
      <c r="E32" s="173"/>
      <c r="F32" s="173"/>
      <c r="G32" s="173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250"/>
      <c r="AA32" s="250"/>
      <c r="AB32" s="250"/>
      <c r="AC32" s="250"/>
      <c r="AD32" s="250"/>
      <c r="AE32" s="250"/>
      <c r="AF32" s="250"/>
      <c r="AG32" s="250"/>
      <c r="AH32" s="250"/>
      <c r="AI32" s="250"/>
      <c r="AJ32" s="250"/>
      <c r="AK32" s="250"/>
      <c r="AL32" s="250"/>
      <c r="AM32" s="250"/>
      <c r="AN32" s="250"/>
      <c r="AO32" s="250"/>
      <c r="AP32" s="250"/>
      <c r="AQ32" s="250"/>
    </row>
    <row r="33" spans="1:43" ht="15.75" customHeight="1">
      <c r="A33" s="234"/>
      <c r="B33" s="269"/>
      <c r="C33" s="267"/>
      <c r="D33" s="268"/>
      <c r="E33" s="210"/>
      <c r="F33" s="210"/>
      <c r="G33" s="210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251"/>
      <c r="AA33" s="251"/>
      <c r="AB33" s="251"/>
      <c r="AC33" s="251"/>
      <c r="AD33" s="251"/>
      <c r="AE33" s="251"/>
      <c r="AF33" s="251"/>
      <c r="AG33" s="251"/>
      <c r="AH33" s="251"/>
      <c r="AI33" s="251"/>
      <c r="AJ33" s="251"/>
      <c r="AK33" s="251"/>
      <c r="AL33" s="251"/>
      <c r="AM33" s="251"/>
      <c r="AN33" s="251"/>
      <c r="AO33" s="251"/>
      <c r="AP33" s="251"/>
      <c r="AQ33" s="251"/>
    </row>
    <row r="34" spans="1:43" ht="15.75" customHeight="1">
      <c r="A34" s="234"/>
      <c r="B34" s="269"/>
      <c r="C34" s="276"/>
      <c r="D34" s="277"/>
      <c r="E34" s="173"/>
      <c r="F34" s="173"/>
      <c r="G34" s="173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253"/>
      <c r="AA34" s="253"/>
      <c r="AB34" s="253"/>
      <c r="AC34" s="253"/>
      <c r="AD34" s="253"/>
      <c r="AE34" s="253"/>
      <c r="AF34" s="253"/>
      <c r="AG34" s="253"/>
      <c r="AH34" s="253"/>
      <c r="AI34" s="253"/>
      <c r="AJ34" s="253"/>
      <c r="AK34" s="253"/>
      <c r="AL34" s="253"/>
      <c r="AM34" s="253"/>
      <c r="AN34" s="253"/>
      <c r="AO34" s="253"/>
      <c r="AP34" s="253"/>
      <c r="AQ34" s="253"/>
    </row>
    <row r="35" spans="1:43" ht="15.75" customHeight="1">
      <c r="A35" s="234"/>
      <c r="B35" s="269"/>
      <c r="C35" s="278"/>
      <c r="D35" s="279"/>
      <c r="E35" s="210"/>
      <c r="F35" s="210"/>
      <c r="G35" s="210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247"/>
      <c r="AA35" s="247"/>
      <c r="AB35" s="247"/>
      <c r="AC35" s="247"/>
      <c r="AD35" s="247"/>
      <c r="AE35" s="247"/>
      <c r="AF35" s="247"/>
      <c r="AG35" s="247"/>
      <c r="AH35" s="247"/>
      <c r="AI35" s="247"/>
      <c r="AJ35" s="247"/>
      <c r="AK35" s="247"/>
      <c r="AL35" s="247"/>
      <c r="AM35" s="247"/>
      <c r="AN35" s="247"/>
      <c r="AO35" s="247"/>
      <c r="AP35" s="247"/>
      <c r="AQ35" s="247"/>
    </row>
    <row r="36" spans="1:43" ht="15.75" customHeight="1">
      <c r="A36" s="234"/>
      <c r="B36" s="269"/>
      <c r="C36" s="280"/>
      <c r="D36" s="281"/>
      <c r="E36" s="173"/>
      <c r="F36" s="173"/>
      <c r="G36" s="173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252"/>
      <c r="AA36" s="252"/>
      <c r="AB36" s="252"/>
      <c r="AC36" s="252"/>
      <c r="AD36" s="252"/>
      <c r="AE36" s="252"/>
      <c r="AF36" s="252"/>
      <c r="AG36" s="252"/>
      <c r="AH36" s="252"/>
      <c r="AI36" s="252"/>
      <c r="AJ36" s="252"/>
      <c r="AK36" s="252"/>
      <c r="AL36" s="252"/>
      <c r="AM36" s="252"/>
      <c r="AN36" s="252"/>
      <c r="AO36" s="252"/>
      <c r="AP36" s="252"/>
      <c r="AQ36" s="252"/>
    </row>
    <row r="37" spans="1:43" ht="15.75" customHeight="1" thickBot="1">
      <c r="A37" s="234"/>
      <c r="B37" s="269"/>
      <c r="C37" s="276"/>
      <c r="D37" s="277"/>
      <c r="E37" s="237"/>
      <c r="F37" s="237"/>
      <c r="G37" s="2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253"/>
      <c r="AA37" s="253"/>
      <c r="AB37" s="253"/>
      <c r="AC37" s="253"/>
      <c r="AD37" s="253"/>
      <c r="AE37" s="253"/>
      <c r="AF37" s="253"/>
      <c r="AG37" s="253"/>
      <c r="AH37" s="253"/>
      <c r="AI37" s="253"/>
      <c r="AJ37" s="253"/>
      <c r="AK37" s="253"/>
      <c r="AL37" s="253"/>
      <c r="AM37" s="253"/>
      <c r="AN37" s="253"/>
      <c r="AO37" s="253"/>
      <c r="AP37" s="253"/>
      <c r="AQ37" s="253"/>
    </row>
    <row r="38" spans="1:43" ht="15.75" customHeight="1" thickTop="1">
      <c r="A38" s="234"/>
      <c r="B38" s="269"/>
      <c r="C38" s="258" t="s">
        <v>35</v>
      </c>
      <c r="D38" s="259"/>
      <c r="E38" s="242"/>
      <c r="F38" s="242"/>
      <c r="G38" s="242"/>
      <c r="H38" s="143">
        <f>SUM(H28,H30,H32,H34,H36)</f>
        <v>0</v>
      </c>
      <c r="I38" s="143">
        <f aca="true" t="shared" si="6" ref="I38:Y38">SUM(I28,I30,I32,I34,I36)</f>
        <v>0</v>
      </c>
      <c r="J38" s="143">
        <f t="shared" si="6"/>
        <v>0</v>
      </c>
      <c r="K38" s="143">
        <f t="shared" si="6"/>
        <v>0</v>
      </c>
      <c r="L38" s="143">
        <f t="shared" si="6"/>
        <v>0</v>
      </c>
      <c r="M38" s="143">
        <f t="shared" si="6"/>
        <v>0</v>
      </c>
      <c r="N38" s="143">
        <f t="shared" si="6"/>
        <v>0</v>
      </c>
      <c r="O38" s="143">
        <f t="shared" si="6"/>
        <v>0</v>
      </c>
      <c r="P38" s="143">
        <f t="shared" si="6"/>
        <v>0</v>
      </c>
      <c r="Q38" s="143">
        <f t="shared" si="6"/>
        <v>0</v>
      </c>
      <c r="R38" s="143">
        <f t="shared" si="6"/>
        <v>0</v>
      </c>
      <c r="S38" s="143">
        <f t="shared" si="6"/>
        <v>0</v>
      </c>
      <c r="T38" s="143">
        <f t="shared" si="6"/>
        <v>0</v>
      </c>
      <c r="U38" s="143">
        <f t="shared" si="6"/>
        <v>0</v>
      </c>
      <c r="V38" s="143">
        <f t="shared" si="6"/>
        <v>0</v>
      </c>
      <c r="W38" s="143">
        <f t="shared" si="6"/>
        <v>0</v>
      </c>
      <c r="X38" s="143">
        <f t="shared" si="6"/>
        <v>0</v>
      </c>
      <c r="Y38" s="143">
        <f t="shared" si="6"/>
        <v>0</v>
      </c>
      <c r="Z38" s="244">
        <f>SUM(Z28:Z37)</f>
        <v>0</v>
      </c>
      <c r="AA38" s="244">
        <f aca="true" t="shared" si="7" ref="AA38:AQ38">SUM(AA28:AA37)</f>
        <v>0</v>
      </c>
      <c r="AB38" s="244">
        <f t="shared" si="7"/>
        <v>0</v>
      </c>
      <c r="AC38" s="244">
        <f t="shared" si="7"/>
        <v>0</v>
      </c>
      <c r="AD38" s="244">
        <f t="shared" si="7"/>
        <v>0</v>
      </c>
      <c r="AE38" s="244">
        <f t="shared" si="7"/>
        <v>0</v>
      </c>
      <c r="AF38" s="244">
        <f t="shared" si="7"/>
        <v>0</v>
      </c>
      <c r="AG38" s="244">
        <f t="shared" si="7"/>
        <v>0</v>
      </c>
      <c r="AH38" s="244">
        <f t="shared" si="7"/>
        <v>0</v>
      </c>
      <c r="AI38" s="244">
        <f t="shared" si="7"/>
        <v>0</v>
      </c>
      <c r="AJ38" s="244">
        <f t="shared" si="7"/>
        <v>0</v>
      </c>
      <c r="AK38" s="244">
        <f t="shared" si="7"/>
        <v>0</v>
      </c>
      <c r="AL38" s="244">
        <f t="shared" si="7"/>
        <v>0</v>
      </c>
      <c r="AM38" s="244">
        <f t="shared" si="7"/>
        <v>0</v>
      </c>
      <c r="AN38" s="244">
        <f t="shared" si="7"/>
        <v>0</v>
      </c>
      <c r="AO38" s="244">
        <f t="shared" si="7"/>
        <v>0</v>
      </c>
      <c r="AP38" s="244">
        <f t="shared" si="7"/>
        <v>0</v>
      </c>
      <c r="AQ38" s="244">
        <f t="shared" si="7"/>
        <v>0</v>
      </c>
    </row>
    <row r="39" spans="1:43" ht="15.75" customHeight="1" thickBot="1">
      <c r="A39" s="270"/>
      <c r="B39" s="271"/>
      <c r="C39" s="260"/>
      <c r="D39" s="261"/>
      <c r="E39" s="243"/>
      <c r="F39" s="243"/>
      <c r="G39" s="243"/>
      <c r="H39" s="144">
        <f>SUM(H29,H31,H33,H35,H37)</f>
        <v>0</v>
      </c>
      <c r="I39" s="144">
        <f aca="true" t="shared" si="8" ref="I39:Y39">SUM(I29,I31,I33,I35,I37)</f>
        <v>0</v>
      </c>
      <c r="J39" s="144">
        <f t="shared" si="8"/>
        <v>0</v>
      </c>
      <c r="K39" s="144">
        <f t="shared" si="8"/>
        <v>0</v>
      </c>
      <c r="L39" s="144">
        <f t="shared" si="8"/>
        <v>0</v>
      </c>
      <c r="M39" s="144">
        <f t="shared" si="8"/>
        <v>0</v>
      </c>
      <c r="N39" s="144">
        <f t="shared" si="8"/>
        <v>0</v>
      </c>
      <c r="O39" s="144">
        <f t="shared" si="8"/>
        <v>0</v>
      </c>
      <c r="P39" s="144">
        <f t="shared" si="8"/>
        <v>0</v>
      </c>
      <c r="Q39" s="144">
        <f t="shared" si="8"/>
        <v>0</v>
      </c>
      <c r="R39" s="144">
        <f t="shared" si="8"/>
        <v>0</v>
      </c>
      <c r="S39" s="144">
        <f t="shared" si="8"/>
        <v>0</v>
      </c>
      <c r="T39" s="144">
        <f t="shared" si="8"/>
        <v>0</v>
      </c>
      <c r="U39" s="144">
        <f t="shared" si="8"/>
        <v>0</v>
      </c>
      <c r="V39" s="144">
        <f t="shared" si="8"/>
        <v>0</v>
      </c>
      <c r="W39" s="144">
        <f t="shared" si="8"/>
        <v>0</v>
      </c>
      <c r="X39" s="144">
        <f t="shared" si="8"/>
        <v>0</v>
      </c>
      <c r="Y39" s="144">
        <f t="shared" si="8"/>
        <v>0</v>
      </c>
      <c r="Z39" s="245"/>
      <c r="AA39" s="245"/>
      <c r="AB39" s="245"/>
      <c r="AC39" s="245"/>
      <c r="AD39" s="245"/>
      <c r="AE39" s="245"/>
      <c r="AF39" s="245"/>
      <c r="AG39" s="245"/>
      <c r="AH39" s="245"/>
      <c r="AI39" s="245"/>
      <c r="AJ39" s="245"/>
      <c r="AK39" s="245"/>
      <c r="AL39" s="245"/>
      <c r="AM39" s="245"/>
      <c r="AN39" s="245"/>
      <c r="AO39" s="245"/>
      <c r="AP39" s="245"/>
      <c r="AQ39" s="245"/>
    </row>
    <row r="40" spans="1:43" ht="15.75" customHeight="1" thickTop="1">
      <c r="A40" s="227" t="s">
        <v>255</v>
      </c>
      <c r="B40" s="262"/>
      <c r="C40" s="59"/>
      <c r="D40" s="60"/>
      <c r="E40" s="240"/>
      <c r="F40" s="240"/>
      <c r="G40" s="240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246"/>
      <c r="AA40" s="246"/>
      <c r="AB40" s="246"/>
      <c r="AC40" s="246"/>
      <c r="AD40" s="246"/>
      <c r="AE40" s="246"/>
      <c r="AF40" s="246"/>
      <c r="AG40" s="246"/>
      <c r="AH40" s="246"/>
      <c r="AI40" s="246"/>
      <c r="AJ40" s="246"/>
      <c r="AK40" s="246"/>
      <c r="AL40" s="246"/>
      <c r="AM40" s="246"/>
      <c r="AN40" s="246"/>
      <c r="AO40" s="246"/>
      <c r="AP40" s="246"/>
      <c r="AQ40" s="246"/>
    </row>
    <row r="41" spans="1:43" ht="15.75" customHeight="1">
      <c r="A41" s="228"/>
      <c r="B41" s="263"/>
      <c r="C41" s="61"/>
      <c r="D41" s="62"/>
      <c r="E41" s="210"/>
      <c r="F41" s="210"/>
      <c r="G41" s="210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7"/>
      <c r="AK41" s="247"/>
      <c r="AL41" s="247"/>
      <c r="AM41" s="247"/>
      <c r="AN41" s="247"/>
      <c r="AO41" s="247"/>
      <c r="AP41" s="247"/>
      <c r="AQ41" s="247"/>
    </row>
    <row r="42" spans="1:43" ht="15.75" customHeight="1">
      <c r="A42" s="228"/>
      <c r="B42" s="263"/>
      <c r="C42" s="273"/>
      <c r="D42" s="273"/>
      <c r="E42" s="241"/>
      <c r="F42" s="235"/>
      <c r="G42" s="235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253"/>
      <c r="AA42" s="253"/>
      <c r="AB42" s="253"/>
      <c r="AC42" s="253"/>
      <c r="AD42" s="253"/>
      <c r="AE42" s="253"/>
      <c r="AF42" s="253"/>
      <c r="AG42" s="253"/>
      <c r="AH42" s="253"/>
      <c r="AI42" s="253"/>
      <c r="AJ42" s="253"/>
      <c r="AK42" s="253"/>
      <c r="AL42" s="253"/>
      <c r="AM42" s="253"/>
      <c r="AN42" s="253"/>
      <c r="AO42" s="253"/>
      <c r="AP42" s="253"/>
      <c r="AQ42" s="253"/>
    </row>
    <row r="43" spans="1:43" ht="15.75" customHeight="1">
      <c r="A43" s="228"/>
      <c r="B43" s="263"/>
      <c r="C43" s="287"/>
      <c r="D43" s="287"/>
      <c r="E43" s="239"/>
      <c r="F43" s="236"/>
      <c r="G43" s="236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247"/>
      <c r="AA43" s="247"/>
      <c r="AB43" s="247"/>
      <c r="AC43" s="247"/>
      <c r="AD43" s="247"/>
      <c r="AE43" s="247"/>
      <c r="AF43" s="247"/>
      <c r="AG43" s="247"/>
      <c r="AH43" s="247"/>
      <c r="AI43" s="247"/>
      <c r="AJ43" s="247"/>
      <c r="AK43" s="247"/>
      <c r="AL43" s="247"/>
      <c r="AM43" s="247"/>
      <c r="AN43" s="247"/>
      <c r="AO43" s="247"/>
      <c r="AP43" s="247"/>
      <c r="AQ43" s="247"/>
    </row>
    <row r="44" spans="1:43" ht="15.75" customHeight="1">
      <c r="A44" s="228"/>
      <c r="B44" s="263"/>
      <c r="C44" s="272"/>
      <c r="D44" s="272"/>
      <c r="E44" s="173"/>
      <c r="F44" s="173"/>
      <c r="G44" s="173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252"/>
      <c r="AA44" s="252"/>
      <c r="AB44" s="252"/>
      <c r="AC44" s="252"/>
      <c r="AD44" s="252"/>
      <c r="AE44" s="252"/>
      <c r="AF44" s="252"/>
      <c r="AG44" s="252"/>
      <c r="AH44" s="252"/>
      <c r="AI44" s="252"/>
      <c r="AJ44" s="252"/>
      <c r="AK44" s="252"/>
      <c r="AL44" s="252"/>
      <c r="AM44" s="252"/>
      <c r="AN44" s="252"/>
      <c r="AO44" s="252"/>
      <c r="AP44" s="252"/>
      <c r="AQ44" s="252"/>
    </row>
    <row r="45" spans="1:43" ht="15.75" customHeight="1" thickBot="1">
      <c r="A45" s="228"/>
      <c r="B45" s="263"/>
      <c r="C45" s="273"/>
      <c r="D45" s="273"/>
      <c r="E45" s="237"/>
      <c r="F45" s="237"/>
      <c r="G45" s="2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3"/>
      <c r="AK45" s="253"/>
      <c r="AL45" s="253"/>
      <c r="AM45" s="253"/>
      <c r="AN45" s="253"/>
      <c r="AO45" s="253"/>
      <c r="AP45" s="253"/>
      <c r="AQ45" s="253"/>
    </row>
    <row r="46" spans="1:43" ht="15.75" customHeight="1" thickTop="1">
      <c r="A46" s="228"/>
      <c r="B46" s="263"/>
      <c r="C46" s="258" t="s">
        <v>35</v>
      </c>
      <c r="D46" s="274"/>
      <c r="E46" s="242"/>
      <c r="F46" s="242"/>
      <c r="G46" s="242"/>
      <c r="H46" s="143">
        <f>SUM(H40,H42,H44)</f>
        <v>0</v>
      </c>
      <c r="I46" s="143">
        <f aca="true" t="shared" si="9" ref="I46:Y46">SUM(I40,I42,I44)</f>
        <v>0</v>
      </c>
      <c r="J46" s="143">
        <f t="shared" si="9"/>
        <v>0</v>
      </c>
      <c r="K46" s="143">
        <f t="shared" si="9"/>
        <v>0</v>
      </c>
      <c r="L46" s="143">
        <f t="shared" si="9"/>
        <v>0</v>
      </c>
      <c r="M46" s="143">
        <f t="shared" si="9"/>
        <v>0</v>
      </c>
      <c r="N46" s="143">
        <f t="shared" si="9"/>
        <v>0</v>
      </c>
      <c r="O46" s="143">
        <f t="shared" si="9"/>
        <v>0</v>
      </c>
      <c r="P46" s="143">
        <f t="shared" si="9"/>
        <v>0</v>
      </c>
      <c r="Q46" s="143">
        <f t="shared" si="9"/>
        <v>0</v>
      </c>
      <c r="R46" s="143">
        <f t="shared" si="9"/>
        <v>0</v>
      </c>
      <c r="S46" s="143">
        <f t="shared" si="9"/>
        <v>0</v>
      </c>
      <c r="T46" s="143">
        <f t="shared" si="9"/>
        <v>0</v>
      </c>
      <c r="U46" s="143">
        <f t="shared" si="9"/>
        <v>0</v>
      </c>
      <c r="V46" s="143">
        <f t="shared" si="9"/>
        <v>0</v>
      </c>
      <c r="W46" s="143">
        <f t="shared" si="9"/>
        <v>0</v>
      </c>
      <c r="X46" s="143">
        <f t="shared" si="9"/>
        <v>0</v>
      </c>
      <c r="Y46" s="143">
        <f t="shared" si="9"/>
        <v>0</v>
      </c>
      <c r="Z46" s="244">
        <f>SUM(Z40:Z45)</f>
        <v>0</v>
      </c>
      <c r="AA46" s="244">
        <f aca="true" t="shared" si="10" ref="AA46:AQ46">SUM(AA40:AA45)</f>
        <v>0</v>
      </c>
      <c r="AB46" s="244">
        <f t="shared" si="10"/>
        <v>0</v>
      </c>
      <c r="AC46" s="244">
        <f t="shared" si="10"/>
        <v>0</v>
      </c>
      <c r="AD46" s="244">
        <f t="shared" si="10"/>
        <v>0</v>
      </c>
      <c r="AE46" s="244">
        <f t="shared" si="10"/>
        <v>0</v>
      </c>
      <c r="AF46" s="244">
        <f t="shared" si="10"/>
        <v>0</v>
      </c>
      <c r="AG46" s="244">
        <f t="shared" si="10"/>
        <v>0</v>
      </c>
      <c r="AH46" s="244">
        <f t="shared" si="10"/>
        <v>0</v>
      </c>
      <c r="AI46" s="244">
        <f t="shared" si="10"/>
        <v>0</v>
      </c>
      <c r="AJ46" s="244">
        <f t="shared" si="10"/>
        <v>0</v>
      </c>
      <c r="AK46" s="244">
        <f t="shared" si="10"/>
        <v>0</v>
      </c>
      <c r="AL46" s="244">
        <f t="shared" si="10"/>
        <v>0</v>
      </c>
      <c r="AM46" s="244">
        <f t="shared" si="10"/>
        <v>0</v>
      </c>
      <c r="AN46" s="244">
        <f t="shared" si="10"/>
        <v>0</v>
      </c>
      <c r="AO46" s="244">
        <f t="shared" si="10"/>
        <v>0</v>
      </c>
      <c r="AP46" s="244">
        <f t="shared" si="10"/>
        <v>0</v>
      </c>
      <c r="AQ46" s="244">
        <f t="shared" si="10"/>
        <v>0</v>
      </c>
    </row>
    <row r="47" spans="1:43" ht="15.75" customHeight="1" thickBot="1">
      <c r="A47" s="229"/>
      <c r="B47" s="264"/>
      <c r="C47" s="260"/>
      <c r="D47" s="275"/>
      <c r="E47" s="243"/>
      <c r="F47" s="243"/>
      <c r="G47" s="243"/>
      <c r="H47" s="144">
        <f>SUM(H41,H43,H45)</f>
        <v>0</v>
      </c>
      <c r="I47" s="144">
        <f aca="true" t="shared" si="11" ref="I47:Y47">SUM(I41,I43,I45)</f>
        <v>0</v>
      </c>
      <c r="J47" s="144">
        <f t="shared" si="11"/>
        <v>0</v>
      </c>
      <c r="K47" s="144">
        <f t="shared" si="11"/>
        <v>0</v>
      </c>
      <c r="L47" s="144">
        <f t="shared" si="11"/>
        <v>0</v>
      </c>
      <c r="M47" s="144">
        <f t="shared" si="11"/>
        <v>0</v>
      </c>
      <c r="N47" s="144">
        <f t="shared" si="11"/>
        <v>0</v>
      </c>
      <c r="O47" s="144">
        <f t="shared" si="11"/>
        <v>0</v>
      </c>
      <c r="P47" s="144">
        <f t="shared" si="11"/>
        <v>0</v>
      </c>
      <c r="Q47" s="144">
        <f t="shared" si="11"/>
        <v>0</v>
      </c>
      <c r="R47" s="144">
        <f t="shared" si="11"/>
        <v>0</v>
      </c>
      <c r="S47" s="144">
        <f t="shared" si="11"/>
        <v>0</v>
      </c>
      <c r="T47" s="144">
        <f t="shared" si="11"/>
        <v>0</v>
      </c>
      <c r="U47" s="144">
        <f t="shared" si="11"/>
        <v>0</v>
      </c>
      <c r="V47" s="144">
        <f t="shared" si="11"/>
        <v>0</v>
      </c>
      <c r="W47" s="144">
        <f t="shared" si="11"/>
        <v>0</v>
      </c>
      <c r="X47" s="144">
        <f t="shared" si="11"/>
        <v>0</v>
      </c>
      <c r="Y47" s="144">
        <f t="shared" si="11"/>
        <v>0</v>
      </c>
      <c r="Z47" s="245"/>
      <c r="AA47" s="245"/>
      <c r="AB47" s="245"/>
      <c r="AC47" s="245"/>
      <c r="AD47" s="245"/>
      <c r="AE47" s="245"/>
      <c r="AF47" s="245"/>
      <c r="AG47" s="245"/>
      <c r="AH47" s="245"/>
      <c r="AI47" s="245"/>
      <c r="AJ47" s="245"/>
      <c r="AK47" s="245"/>
      <c r="AL47" s="245"/>
      <c r="AM47" s="245"/>
      <c r="AN47" s="245"/>
      <c r="AO47" s="245"/>
      <c r="AP47" s="245"/>
      <c r="AQ47" s="245"/>
    </row>
    <row r="48" spans="1:43" ht="15.75" customHeight="1" thickTop="1">
      <c r="A48" s="233" t="s">
        <v>114</v>
      </c>
      <c r="B48" s="295"/>
      <c r="C48" s="276"/>
      <c r="D48" s="277"/>
      <c r="E48" s="238"/>
      <c r="F48" s="238"/>
      <c r="G48" s="238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253"/>
      <c r="AA48" s="253"/>
      <c r="AB48" s="253"/>
      <c r="AC48" s="253"/>
      <c r="AD48" s="253"/>
      <c r="AE48" s="253"/>
      <c r="AF48" s="253"/>
      <c r="AG48" s="253"/>
      <c r="AH48" s="253"/>
      <c r="AI48" s="253"/>
      <c r="AJ48" s="253"/>
      <c r="AK48" s="253"/>
      <c r="AL48" s="253"/>
      <c r="AM48" s="253"/>
      <c r="AN48" s="253"/>
      <c r="AO48" s="253"/>
      <c r="AP48" s="253"/>
      <c r="AQ48" s="253"/>
    </row>
    <row r="49" spans="1:43" ht="15.75" customHeight="1">
      <c r="A49" s="234"/>
      <c r="B49" s="269"/>
      <c r="C49" s="278"/>
      <c r="D49" s="279"/>
      <c r="E49" s="239"/>
      <c r="F49" s="239"/>
      <c r="G49" s="239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247"/>
      <c r="AA49" s="247"/>
      <c r="AB49" s="247"/>
      <c r="AC49" s="247"/>
      <c r="AD49" s="247"/>
      <c r="AE49" s="247"/>
      <c r="AF49" s="247"/>
      <c r="AG49" s="247"/>
      <c r="AH49" s="247"/>
      <c r="AI49" s="247"/>
      <c r="AJ49" s="247"/>
      <c r="AK49" s="247"/>
      <c r="AL49" s="247"/>
      <c r="AM49" s="247"/>
      <c r="AN49" s="247"/>
      <c r="AO49" s="247"/>
      <c r="AP49" s="247"/>
      <c r="AQ49" s="247"/>
    </row>
    <row r="50" spans="1:43" ht="15.75" customHeight="1">
      <c r="A50" s="234"/>
      <c r="B50" s="269"/>
      <c r="C50" s="280"/>
      <c r="D50" s="281"/>
      <c r="E50" s="173"/>
      <c r="F50" s="173"/>
      <c r="G50" s="173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252"/>
      <c r="AA50" s="252"/>
      <c r="AB50" s="252"/>
      <c r="AC50" s="252"/>
      <c r="AD50" s="252"/>
      <c r="AE50" s="252"/>
      <c r="AF50" s="252"/>
      <c r="AG50" s="252"/>
      <c r="AH50" s="252"/>
      <c r="AI50" s="252"/>
      <c r="AJ50" s="252"/>
      <c r="AK50" s="252"/>
      <c r="AL50" s="252"/>
      <c r="AM50" s="252"/>
      <c r="AN50" s="252"/>
      <c r="AO50" s="252"/>
      <c r="AP50" s="252"/>
      <c r="AQ50" s="252"/>
    </row>
    <row r="51" spans="1:43" ht="15.75" customHeight="1" thickBot="1">
      <c r="A51" s="234"/>
      <c r="B51" s="269"/>
      <c r="C51" s="276"/>
      <c r="D51" s="277"/>
      <c r="E51" s="237"/>
      <c r="F51" s="237"/>
      <c r="G51" s="2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253"/>
      <c r="AA51" s="253"/>
      <c r="AB51" s="253"/>
      <c r="AC51" s="253"/>
      <c r="AD51" s="253"/>
      <c r="AE51" s="253"/>
      <c r="AF51" s="253"/>
      <c r="AG51" s="253"/>
      <c r="AH51" s="253"/>
      <c r="AI51" s="253"/>
      <c r="AJ51" s="253"/>
      <c r="AK51" s="253"/>
      <c r="AL51" s="253"/>
      <c r="AM51" s="253"/>
      <c r="AN51" s="253"/>
      <c r="AO51" s="253"/>
      <c r="AP51" s="253"/>
      <c r="AQ51" s="253"/>
    </row>
    <row r="52" spans="1:43" ht="15.75" customHeight="1" thickTop="1">
      <c r="A52" s="234"/>
      <c r="B52" s="269"/>
      <c r="C52" s="258" t="s">
        <v>35</v>
      </c>
      <c r="D52" s="259"/>
      <c r="E52" s="242"/>
      <c r="F52" s="242"/>
      <c r="G52" s="242"/>
      <c r="H52" s="143">
        <f>SUM(H48,H50)</f>
        <v>0</v>
      </c>
      <c r="I52" s="143">
        <f aca="true" t="shared" si="12" ref="I52:Y52">SUM(I48,I50)</f>
        <v>0</v>
      </c>
      <c r="J52" s="143">
        <f t="shared" si="12"/>
        <v>0</v>
      </c>
      <c r="K52" s="143">
        <f t="shared" si="12"/>
        <v>0</v>
      </c>
      <c r="L52" s="143">
        <f t="shared" si="12"/>
        <v>0</v>
      </c>
      <c r="M52" s="143">
        <f t="shared" si="12"/>
        <v>0</v>
      </c>
      <c r="N52" s="143">
        <f t="shared" si="12"/>
        <v>0</v>
      </c>
      <c r="O52" s="143">
        <f t="shared" si="12"/>
        <v>0</v>
      </c>
      <c r="P52" s="143">
        <f t="shared" si="12"/>
        <v>0</v>
      </c>
      <c r="Q52" s="143">
        <f t="shared" si="12"/>
        <v>0</v>
      </c>
      <c r="R52" s="143">
        <f t="shared" si="12"/>
        <v>0</v>
      </c>
      <c r="S52" s="143">
        <f t="shared" si="12"/>
        <v>0</v>
      </c>
      <c r="T52" s="143">
        <f t="shared" si="12"/>
        <v>0</v>
      </c>
      <c r="U52" s="143">
        <f t="shared" si="12"/>
        <v>0</v>
      </c>
      <c r="V52" s="143">
        <f t="shared" si="12"/>
        <v>0</v>
      </c>
      <c r="W52" s="143">
        <f t="shared" si="12"/>
        <v>0</v>
      </c>
      <c r="X52" s="143">
        <f t="shared" si="12"/>
        <v>0</v>
      </c>
      <c r="Y52" s="143">
        <f t="shared" si="12"/>
        <v>0</v>
      </c>
      <c r="Z52" s="244">
        <f>SUM(Z48:Z51)</f>
        <v>0</v>
      </c>
      <c r="AA52" s="244">
        <f aca="true" t="shared" si="13" ref="AA52:AQ52">SUM(AA48:AA51)</f>
        <v>0</v>
      </c>
      <c r="AB52" s="244">
        <f t="shared" si="13"/>
        <v>0</v>
      </c>
      <c r="AC52" s="244">
        <f t="shared" si="13"/>
        <v>0</v>
      </c>
      <c r="AD52" s="244">
        <f t="shared" si="13"/>
        <v>0</v>
      </c>
      <c r="AE52" s="244">
        <f t="shared" si="13"/>
        <v>0</v>
      </c>
      <c r="AF52" s="244">
        <f t="shared" si="13"/>
        <v>0</v>
      </c>
      <c r="AG52" s="244">
        <f t="shared" si="13"/>
        <v>0</v>
      </c>
      <c r="AH52" s="244">
        <f t="shared" si="13"/>
        <v>0</v>
      </c>
      <c r="AI52" s="244">
        <f t="shared" si="13"/>
        <v>0</v>
      </c>
      <c r="AJ52" s="244">
        <f t="shared" si="13"/>
        <v>0</v>
      </c>
      <c r="AK52" s="244">
        <f t="shared" si="13"/>
        <v>0</v>
      </c>
      <c r="AL52" s="244">
        <f t="shared" si="13"/>
        <v>0</v>
      </c>
      <c r="AM52" s="244">
        <f t="shared" si="13"/>
        <v>0</v>
      </c>
      <c r="AN52" s="244">
        <f t="shared" si="13"/>
        <v>0</v>
      </c>
      <c r="AO52" s="244">
        <f t="shared" si="13"/>
        <v>0</v>
      </c>
      <c r="AP52" s="244">
        <f t="shared" si="13"/>
        <v>0</v>
      </c>
      <c r="AQ52" s="244">
        <f t="shared" si="13"/>
        <v>0</v>
      </c>
    </row>
    <row r="53" spans="1:43" ht="15.75" customHeight="1" thickBot="1">
      <c r="A53" s="296"/>
      <c r="B53" s="297"/>
      <c r="C53" s="260"/>
      <c r="D53" s="261"/>
      <c r="E53" s="243"/>
      <c r="F53" s="243"/>
      <c r="G53" s="243"/>
      <c r="H53" s="144">
        <f>SUM(H49,H51)</f>
        <v>0</v>
      </c>
      <c r="I53" s="144">
        <f aca="true" t="shared" si="14" ref="I53:Y53">SUM(I49,I51)</f>
        <v>0</v>
      </c>
      <c r="J53" s="144">
        <f t="shared" si="14"/>
        <v>0</v>
      </c>
      <c r="K53" s="144">
        <f t="shared" si="14"/>
        <v>0</v>
      </c>
      <c r="L53" s="144">
        <f t="shared" si="14"/>
        <v>0</v>
      </c>
      <c r="M53" s="144">
        <f t="shared" si="14"/>
        <v>0</v>
      </c>
      <c r="N53" s="144">
        <f t="shared" si="14"/>
        <v>0</v>
      </c>
      <c r="O53" s="144">
        <f t="shared" si="14"/>
        <v>0</v>
      </c>
      <c r="P53" s="144">
        <f t="shared" si="14"/>
        <v>0</v>
      </c>
      <c r="Q53" s="144">
        <f t="shared" si="14"/>
        <v>0</v>
      </c>
      <c r="R53" s="144">
        <f t="shared" si="14"/>
        <v>0</v>
      </c>
      <c r="S53" s="144">
        <f t="shared" si="14"/>
        <v>0</v>
      </c>
      <c r="T53" s="144">
        <f t="shared" si="14"/>
        <v>0</v>
      </c>
      <c r="U53" s="144">
        <f t="shared" si="14"/>
        <v>0</v>
      </c>
      <c r="V53" s="144">
        <f t="shared" si="14"/>
        <v>0</v>
      </c>
      <c r="W53" s="144">
        <f t="shared" si="14"/>
        <v>0</v>
      </c>
      <c r="X53" s="144">
        <f t="shared" si="14"/>
        <v>0</v>
      </c>
      <c r="Y53" s="144">
        <f t="shared" si="14"/>
        <v>0</v>
      </c>
      <c r="Z53" s="245"/>
      <c r="AA53" s="245"/>
      <c r="AB53" s="245"/>
      <c r="AC53" s="245"/>
      <c r="AD53" s="245"/>
      <c r="AE53" s="245"/>
      <c r="AF53" s="245"/>
      <c r="AG53" s="245"/>
      <c r="AH53" s="245"/>
      <c r="AI53" s="245"/>
      <c r="AJ53" s="245"/>
      <c r="AK53" s="245"/>
      <c r="AL53" s="245"/>
      <c r="AM53" s="245"/>
      <c r="AN53" s="245"/>
      <c r="AO53" s="245"/>
      <c r="AP53" s="245"/>
      <c r="AQ53" s="245"/>
    </row>
    <row r="54" spans="1:43" ht="15.75" customHeight="1" thickTop="1">
      <c r="A54" s="289" t="s">
        <v>247</v>
      </c>
      <c r="B54" s="290"/>
      <c r="C54" s="290"/>
      <c r="D54" s="291"/>
      <c r="E54" s="242"/>
      <c r="F54" s="242"/>
      <c r="G54" s="242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298"/>
      <c r="AA54" s="298"/>
      <c r="AB54" s="298"/>
      <c r="AC54" s="298"/>
      <c r="AD54" s="298"/>
      <c r="AE54" s="298"/>
      <c r="AF54" s="298"/>
      <c r="AG54" s="298"/>
      <c r="AH54" s="298"/>
      <c r="AI54" s="298"/>
      <c r="AJ54" s="298"/>
      <c r="AK54" s="298"/>
      <c r="AL54" s="298"/>
      <c r="AM54" s="298"/>
      <c r="AN54" s="298"/>
      <c r="AO54" s="298"/>
      <c r="AP54" s="298"/>
      <c r="AQ54" s="298"/>
    </row>
    <row r="55" spans="1:43" ht="15.75" customHeight="1" thickBot="1">
      <c r="A55" s="292"/>
      <c r="B55" s="293"/>
      <c r="C55" s="293"/>
      <c r="D55" s="294"/>
      <c r="E55" s="243"/>
      <c r="F55" s="243"/>
      <c r="G55" s="243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299"/>
      <c r="AA55" s="299"/>
      <c r="AB55" s="299"/>
      <c r="AC55" s="299"/>
      <c r="AD55" s="299"/>
      <c r="AE55" s="299"/>
      <c r="AF55" s="299"/>
      <c r="AG55" s="299"/>
      <c r="AH55" s="299"/>
      <c r="AI55" s="299"/>
      <c r="AJ55" s="299"/>
      <c r="AK55" s="299"/>
      <c r="AL55" s="299"/>
      <c r="AM55" s="299"/>
      <c r="AN55" s="299"/>
      <c r="AO55" s="299"/>
      <c r="AP55" s="299"/>
      <c r="AQ55" s="299"/>
    </row>
    <row r="56" spans="1:43" ht="15.75" customHeight="1" thickTop="1">
      <c r="A56" s="258" t="s">
        <v>10</v>
      </c>
      <c r="B56" s="274"/>
      <c r="C56" s="274"/>
      <c r="D56" s="259"/>
      <c r="E56" s="242"/>
      <c r="F56" s="242"/>
      <c r="G56" s="242"/>
      <c r="H56" s="143">
        <f>SUM(H12,H26,H38,H46,H52,H54)</f>
        <v>0</v>
      </c>
      <c r="I56" s="143">
        <f aca="true" t="shared" si="15" ref="I56:Y56">SUM(I12,I26,I38,I46,I52,I54)</f>
        <v>0</v>
      </c>
      <c r="J56" s="143">
        <f t="shared" si="15"/>
        <v>0</v>
      </c>
      <c r="K56" s="143">
        <f t="shared" si="15"/>
        <v>0</v>
      </c>
      <c r="L56" s="143">
        <f t="shared" si="15"/>
        <v>0</v>
      </c>
      <c r="M56" s="143">
        <f t="shared" si="15"/>
        <v>0</v>
      </c>
      <c r="N56" s="143">
        <f t="shared" si="15"/>
        <v>0</v>
      </c>
      <c r="O56" s="143">
        <f t="shared" si="15"/>
        <v>0</v>
      </c>
      <c r="P56" s="143">
        <f t="shared" si="15"/>
        <v>0</v>
      </c>
      <c r="Q56" s="143">
        <f t="shared" si="15"/>
        <v>0</v>
      </c>
      <c r="R56" s="143">
        <f t="shared" si="15"/>
        <v>0</v>
      </c>
      <c r="S56" s="143">
        <f t="shared" si="15"/>
        <v>0</v>
      </c>
      <c r="T56" s="143">
        <f t="shared" si="15"/>
        <v>0</v>
      </c>
      <c r="U56" s="143">
        <f t="shared" si="15"/>
        <v>0</v>
      </c>
      <c r="V56" s="143">
        <f t="shared" si="15"/>
        <v>0</v>
      </c>
      <c r="W56" s="143">
        <f t="shared" si="15"/>
        <v>0</v>
      </c>
      <c r="X56" s="143">
        <f t="shared" si="15"/>
        <v>0</v>
      </c>
      <c r="Y56" s="143">
        <f t="shared" si="15"/>
        <v>0</v>
      </c>
      <c r="Z56" s="244">
        <f>SUM(Z12,Z26,Z38,Z52,Z46,Z54)</f>
        <v>0</v>
      </c>
      <c r="AA56" s="244">
        <f aca="true" t="shared" si="16" ref="AA56:AQ56">SUM(AA12,AA26,AA38,AA52,AA46,AA54)</f>
        <v>0</v>
      </c>
      <c r="AB56" s="244">
        <f t="shared" si="16"/>
        <v>0</v>
      </c>
      <c r="AC56" s="244">
        <f t="shared" si="16"/>
        <v>0</v>
      </c>
      <c r="AD56" s="244">
        <f t="shared" si="16"/>
        <v>0</v>
      </c>
      <c r="AE56" s="244">
        <f t="shared" si="16"/>
        <v>0</v>
      </c>
      <c r="AF56" s="244">
        <f t="shared" si="16"/>
        <v>0</v>
      </c>
      <c r="AG56" s="244">
        <f t="shared" si="16"/>
        <v>0</v>
      </c>
      <c r="AH56" s="244">
        <f t="shared" si="16"/>
        <v>0</v>
      </c>
      <c r="AI56" s="244">
        <f t="shared" si="16"/>
        <v>0</v>
      </c>
      <c r="AJ56" s="244">
        <f t="shared" si="16"/>
        <v>0</v>
      </c>
      <c r="AK56" s="244">
        <f t="shared" si="16"/>
        <v>0</v>
      </c>
      <c r="AL56" s="244">
        <f t="shared" si="16"/>
        <v>0</v>
      </c>
      <c r="AM56" s="244">
        <f t="shared" si="16"/>
        <v>0</v>
      </c>
      <c r="AN56" s="244">
        <f t="shared" si="16"/>
        <v>0</v>
      </c>
      <c r="AO56" s="244">
        <f t="shared" si="16"/>
        <v>0</v>
      </c>
      <c r="AP56" s="244">
        <f t="shared" si="16"/>
        <v>0</v>
      </c>
      <c r="AQ56" s="244">
        <f t="shared" si="16"/>
        <v>0</v>
      </c>
    </row>
    <row r="57" spans="1:43" ht="15.75" customHeight="1" thickBot="1">
      <c r="A57" s="260"/>
      <c r="B57" s="275"/>
      <c r="C57" s="275"/>
      <c r="D57" s="261"/>
      <c r="E57" s="243"/>
      <c r="F57" s="243"/>
      <c r="G57" s="243"/>
      <c r="H57" s="144">
        <f>SUM(H13,H27,H39,H47,H53,H55)</f>
        <v>0</v>
      </c>
      <c r="I57" s="144">
        <f aca="true" t="shared" si="17" ref="I57:Y57">SUM(I13,I27,I39,I47,I53,I55)</f>
        <v>0</v>
      </c>
      <c r="J57" s="144">
        <f t="shared" si="17"/>
        <v>0</v>
      </c>
      <c r="K57" s="144">
        <f t="shared" si="17"/>
        <v>0</v>
      </c>
      <c r="L57" s="144">
        <f t="shared" si="17"/>
        <v>0</v>
      </c>
      <c r="M57" s="144">
        <f t="shared" si="17"/>
        <v>0</v>
      </c>
      <c r="N57" s="144">
        <f t="shared" si="17"/>
        <v>0</v>
      </c>
      <c r="O57" s="144">
        <f t="shared" si="17"/>
        <v>0</v>
      </c>
      <c r="P57" s="144">
        <f t="shared" si="17"/>
        <v>0</v>
      </c>
      <c r="Q57" s="144">
        <f t="shared" si="17"/>
        <v>0</v>
      </c>
      <c r="R57" s="144">
        <f t="shared" si="17"/>
        <v>0</v>
      </c>
      <c r="S57" s="144">
        <f t="shared" si="17"/>
        <v>0</v>
      </c>
      <c r="T57" s="144">
        <f t="shared" si="17"/>
        <v>0</v>
      </c>
      <c r="U57" s="144">
        <f t="shared" si="17"/>
        <v>0</v>
      </c>
      <c r="V57" s="144">
        <f t="shared" si="17"/>
        <v>0</v>
      </c>
      <c r="W57" s="144">
        <f t="shared" si="17"/>
        <v>0</v>
      </c>
      <c r="X57" s="144">
        <f t="shared" si="17"/>
        <v>0</v>
      </c>
      <c r="Y57" s="144">
        <f t="shared" si="17"/>
        <v>0</v>
      </c>
      <c r="Z57" s="245"/>
      <c r="AA57" s="245"/>
      <c r="AB57" s="245"/>
      <c r="AC57" s="245"/>
      <c r="AD57" s="245"/>
      <c r="AE57" s="245"/>
      <c r="AF57" s="245"/>
      <c r="AG57" s="245"/>
      <c r="AH57" s="245"/>
      <c r="AI57" s="245"/>
      <c r="AJ57" s="245"/>
      <c r="AK57" s="245"/>
      <c r="AL57" s="245"/>
      <c r="AM57" s="245"/>
      <c r="AN57" s="245"/>
      <c r="AO57" s="245"/>
      <c r="AP57" s="245"/>
      <c r="AQ57" s="245"/>
    </row>
    <row r="58" spans="1:43" ht="15.75" customHeight="1" thickTop="1">
      <c r="A58" s="254" t="s">
        <v>33</v>
      </c>
      <c r="B58" s="255"/>
      <c r="C58" s="255"/>
      <c r="D58" s="256"/>
      <c r="E58" s="104"/>
      <c r="F58" s="105"/>
      <c r="G58" s="105"/>
      <c r="H58" s="148">
        <f>+'経営収支計画（家族）'!F45</f>
        <v>0</v>
      </c>
      <c r="I58" s="148">
        <f>+'経営収支計画（家族）'!G45</f>
        <v>0</v>
      </c>
      <c r="J58" s="148">
        <f>+'経営収支計画（家族）'!H45</f>
        <v>0</v>
      </c>
      <c r="K58" s="148">
        <f>+'経営収支計画（家族）'!I45</f>
        <v>0</v>
      </c>
      <c r="L58" s="148">
        <f>+'経営収支計画（家族）'!J45</f>
        <v>0</v>
      </c>
      <c r="M58" s="148">
        <f>+'経営収支計画（家族）'!K45</f>
        <v>0</v>
      </c>
      <c r="N58" s="148">
        <f>+'経営収支計画（家族）'!L45</f>
        <v>0</v>
      </c>
      <c r="O58" s="148">
        <f>+'経営収支計画（家族）'!M45</f>
        <v>0</v>
      </c>
      <c r="P58" s="148">
        <f>+'経営収支計画（家族）'!N45</f>
        <v>0</v>
      </c>
      <c r="Q58" s="148">
        <f>+'経営収支計画（家族）'!O45</f>
        <v>0</v>
      </c>
      <c r="R58" s="148">
        <f>+'経営収支計画（家族）'!P45</f>
        <v>0</v>
      </c>
      <c r="S58" s="148">
        <f>+'経営収支計画（家族）'!Q45</f>
        <v>0</v>
      </c>
      <c r="T58" s="148">
        <f>+'経営収支計画（家族）'!R45</f>
        <v>0</v>
      </c>
      <c r="U58" s="148">
        <f>+'経営収支計画（家族）'!S45</f>
        <v>0</v>
      </c>
      <c r="V58" s="148">
        <f>+'経営収支計画（家族）'!T45</f>
        <v>0</v>
      </c>
      <c r="W58" s="148">
        <f>+'経営収支計画（家族）'!U45</f>
        <v>0</v>
      </c>
      <c r="X58" s="148">
        <f>+'経営収支計画（家族）'!V45</f>
        <v>0</v>
      </c>
      <c r="Y58" s="148">
        <f>+'経営収支計画（家族）'!W45</f>
        <v>0</v>
      </c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</row>
    <row r="59" spans="1:43" ht="15.75" customHeight="1" thickBot="1">
      <c r="A59" s="208" t="s">
        <v>256</v>
      </c>
      <c r="B59" s="219"/>
      <c r="C59" s="219"/>
      <c r="D59" s="219"/>
      <c r="E59" s="106"/>
      <c r="F59" s="107"/>
      <c r="G59" s="107"/>
      <c r="H59" s="150">
        <f aca="true" t="shared" si="18" ref="H59:Y59">SUM(H58:H58)-H56</f>
        <v>0</v>
      </c>
      <c r="I59" s="150">
        <f t="shared" si="18"/>
        <v>0</v>
      </c>
      <c r="J59" s="150">
        <f t="shared" si="18"/>
        <v>0</v>
      </c>
      <c r="K59" s="150">
        <f t="shared" si="18"/>
        <v>0</v>
      </c>
      <c r="L59" s="150">
        <f t="shared" si="18"/>
        <v>0</v>
      </c>
      <c r="M59" s="150">
        <f t="shared" si="18"/>
        <v>0</v>
      </c>
      <c r="N59" s="150">
        <f t="shared" si="18"/>
        <v>0</v>
      </c>
      <c r="O59" s="150">
        <f t="shared" si="18"/>
        <v>0</v>
      </c>
      <c r="P59" s="150">
        <f t="shared" si="18"/>
        <v>0</v>
      </c>
      <c r="Q59" s="150">
        <f t="shared" si="18"/>
        <v>0</v>
      </c>
      <c r="R59" s="150">
        <f t="shared" si="18"/>
        <v>0</v>
      </c>
      <c r="S59" s="150">
        <f t="shared" si="18"/>
        <v>0</v>
      </c>
      <c r="T59" s="150">
        <f t="shared" si="18"/>
        <v>0</v>
      </c>
      <c r="U59" s="150">
        <f t="shared" si="18"/>
        <v>0</v>
      </c>
      <c r="V59" s="150">
        <f t="shared" si="18"/>
        <v>0</v>
      </c>
      <c r="W59" s="150">
        <f t="shared" si="18"/>
        <v>0</v>
      </c>
      <c r="X59" s="150">
        <f t="shared" si="18"/>
        <v>0</v>
      </c>
      <c r="Y59" s="150">
        <f t="shared" si="18"/>
        <v>0</v>
      </c>
      <c r="Z59" s="151"/>
      <c r="AA59" s="151"/>
      <c r="AB59" s="151"/>
      <c r="AC59" s="152"/>
      <c r="AD59" s="151"/>
      <c r="AE59" s="151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</row>
    <row r="60" spans="1:43" ht="15.75" customHeight="1">
      <c r="A60" s="208" t="s">
        <v>57</v>
      </c>
      <c r="B60" s="219"/>
      <c r="C60" s="219"/>
      <c r="D60" s="219"/>
      <c r="E60" s="106"/>
      <c r="F60" s="107"/>
      <c r="G60" s="107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3"/>
      <c r="Y60" s="152"/>
      <c r="Z60" s="154"/>
      <c r="AA60" s="153"/>
      <c r="AB60" s="155"/>
      <c r="AC60" s="156"/>
      <c r="AD60" s="155"/>
      <c r="AE60" s="155"/>
      <c r="AF60" s="157"/>
      <c r="AG60" s="155"/>
      <c r="AH60" s="155"/>
      <c r="AI60" s="157"/>
      <c r="AJ60" s="155"/>
      <c r="AK60" s="155"/>
      <c r="AL60" s="157"/>
      <c r="AM60" s="155"/>
      <c r="AN60" s="155"/>
      <c r="AO60" s="157"/>
      <c r="AP60" s="155"/>
      <c r="AQ60" s="158"/>
    </row>
  </sheetData>
  <sheetProtection sheet="1" insertColumns="0" insertRows="0" insertHyperlinks="0" deleteColumns="0" deleteRows="0" sort="0" autoFilter="0" pivotTables="0"/>
  <mergeCells count="598">
    <mergeCell ref="AP56:AP57"/>
    <mergeCell ref="AQ56:AQ57"/>
    <mergeCell ref="A3:D5"/>
    <mergeCell ref="AQ54:AQ55"/>
    <mergeCell ref="AD56:AD57"/>
    <mergeCell ref="AG56:AG57"/>
    <mergeCell ref="AI56:AI57"/>
    <mergeCell ref="AJ56:AJ57"/>
    <mergeCell ref="AK56:AK57"/>
    <mergeCell ref="AL56:AL57"/>
    <mergeCell ref="AM56:AM57"/>
    <mergeCell ref="AN56:AN57"/>
    <mergeCell ref="AO56:AO57"/>
    <mergeCell ref="AM54:AM55"/>
    <mergeCell ref="AN54:AN55"/>
    <mergeCell ref="AO54:AO55"/>
    <mergeCell ref="AF54:AF55"/>
    <mergeCell ref="AG54:AG55"/>
    <mergeCell ref="AH54:AH55"/>
    <mergeCell ref="AP54:AP55"/>
    <mergeCell ref="AI54:AI55"/>
    <mergeCell ref="AJ54:AJ55"/>
    <mergeCell ref="AK54:AK55"/>
    <mergeCell ref="AL54:AL55"/>
    <mergeCell ref="AB54:AB55"/>
    <mergeCell ref="AC54:AC55"/>
    <mergeCell ref="AD54:AD55"/>
    <mergeCell ref="AE54:AE55"/>
    <mergeCell ref="A48:B53"/>
    <mergeCell ref="Z54:Z55"/>
    <mergeCell ref="AN46:AN47"/>
    <mergeCell ref="AD46:AD47"/>
    <mergeCell ref="AG46:AG47"/>
    <mergeCell ref="AI46:AI47"/>
    <mergeCell ref="AJ46:AJ47"/>
    <mergeCell ref="AK46:AK47"/>
    <mergeCell ref="AL46:AL47"/>
    <mergeCell ref="AA54:AA55"/>
    <mergeCell ref="AO46:AO47"/>
    <mergeCell ref="AP46:AP47"/>
    <mergeCell ref="AQ46:AQ47"/>
    <mergeCell ref="AO44:AO45"/>
    <mergeCell ref="AP44:AP45"/>
    <mergeCell ref="AQ44:AQ45"/>
    <mergeCell ref="AI44:AI45"/>
    <mergeCell ref="AJ44:AJ45"/>
    <mergeCell ref="AM46:AM47"/>
    <mergeCell ref="AK44:AK45"/>
    <mergeCell ref="AL44:AL45"/>
    <mergeCell ref="AM44:AM45"/>
    <mergeCell ref="AO42:AO43"/>
    <mergeCell ref="AP42:AP43"/>
    <mergeCell ref="AQ42:AQ43"/>
    <mergeCell ref="AN44:AN45"/>
    <mergeCell ref="AK42:AK43"/>
    <mergeCell ref="AL42:AL43"/>
    <mergeCell ref="AM42:AM43"/>
    <mergeCell ref="AN42:AN43"/>
    <mergeCell ref="AD42:AD43"/>
    <mergeCell ref="AG42:AG43"/>
    <mergeCell ref="AI42:AI43"/>
    <mergeCell ref="AJ42:AJ43"/>
    <mergeCell ref="AN40:AN41"/>
    <mergeCell ref="AO40:AO41"/>
    <mergeCell ref="AP40:AP41"/>
    <mergeCell ref="AQ40:AQ41"/>
    <mergeCell ref="AO52:AO53"/>
    <mergeCell ref="AP52:AP53"/>
    <mergeCell ref="AQ52:AQ53"/>
    <mergeCell ref="AD40:AD41"/>
    <mergeCell ref="AG40:AG41"/>
    <mergeCell ref="AI40:AI41"/>
    <mergeCell ref="AJ40:AJ41"/>
    <mergeCell ref="AK40:AK41"/>
    <mergeCell ref="AL40:AL41"/>
    <mergeCell ref="AM40:AM41"/>
    <mergeCell ref="AP50:AP51"/>
    <mergeCell ref="AQ50:AQ51"/>
    <mergeCell ref="AD52:AD53"/>
    <mergeCell ref="AG52:AG53"/>
    <mergeCell ref="AI52:AI53"/>
    <mergeCell ref="AJ52:AJ53"/>
    <mergeCell ref="AK52:AK53"/>
    <mergeCell ref="AL52:AL53"/>
    <mergeCell ref="AM52:AM53"/>
    <mergeCell ref="AN52:AN53"/>
    <mergeCell ref="AL50:AL51"/>
    <mergeCell ref="AM50:AM51"/>
    <mergeCell ref="AN50:AN51"/>
    <mergeCell ref="AO50:AO51"/>
    <mergeCell ref="AP48:AP49"/>
    <mergeCell ref="AQ48:AQ49"/>
    <mergeCell ref="AD50:AD51"/>
    <mergeCell ref="AG50:AG51"/>
    <mergeCell ref="AI50:AI51"/>
    <mergeCell ref="AJ50:AJ51"/>
    <mergeCell ref="AE50:AE51"/>
    <mergeCell ref="AF50:AF51"/>
    <mergeCell ref="AH50:AH51"/>
    <mergeCell ref="AK50:AK51"/>
    <mergeCell ref="AQ38:AQ39"/>
    <mergeCell ref="AD48:AD49"/>
    <mergeCell ref="AG48:AG49"/>
    <mergeCell ref="AI48:AI49"/>
    <mergeCell ref="AJ48:AJ49"/>
    <mergeCell ref="AK48:AK49"/>
    <mergeCell ref="AL48:AL49"/>
    <mergeCell ref="AM48:AM49"/>
    <mergeCell ref="AN48:AN49"/>
    <mergeCell ref="AO48:AO49"/>
    <mergeCell ref="AM38:AM39"/>
    <mergeCell ref="AN38:AN39"/>
    <mergeCell ref="AO38:AO39"/>
    <mergeCell ref="AP38:AP39"/>
    <mergeCell ref="AI38:AI39"/>
    <mergeCell ref="AJ38:AJ39"/>
    <mergeCell ref="AK38:AK39"/>
    <mergeCell ref="AL38:AL39"/>
    <mergeCell ref="AN36:AN37"/>
    <mergeCell ref="AO36:AO37"/>
    <mergeCell ref="AP36:AP37"/>
    <mergeCell ref="AQ36:AQ37"/>
    <mergeCell ref="AO34:AO35"/>
    <mergeCell ref="AP34:AP35"/>
    <mergeCell ref="AQ34:AQ35"/>
    <mergeCell ref="AD36:AD37"/>
    <mergeCell ref="AG36:AG37"/>
    <mergeCell ref="AI36:AI37"/>
    <mergeCell ref="AJ36:AJ37"/>
    <mergeCell ref="AK36:AK37"/>
    <mergeCell ref="AL36:AL37"/>
    <mergeCell ref="AM36:AM37"/>
    <mergeCell ref="AP32:AP33"/>
    <mergeCell ref="AQ32:AQ33"/>
    <mergeCell ref="AD34:AD35"/>
    <mergeCell ref="AG34:AG35"/>
    <mergeCell ref="AI34:AI35"/>
    <mergeCell ref="AJ34:AJ35"/>
    <mergeCell ref="AK34:AK35"/>
    <mergeCell ref="AL34:AL35"/>
    <mergeCell ref="AM34:AM35"/>
    <mergeCell ref="AN34:AN35"/>
    <mergeCell ref="AQ30:AQ31"/>
    <mergeCell ref="AD32:AD33"/>
    <mergeCell ref="AG32:AG33"/>
    <mergeCell ref="AI32:AI33"/>
    <mergeCell ref="AJ32:AJ33"/>
    <mergeCell ref="AK32:AK33"/>
    <mergeCell ref="AL32:AL33"/>
    <mergeCell ref="AM32:AM33"/>
    <mergeCell ref="AN32:AN33"/>
    <mergeCell ref="AO32:AO33"/>
    <mergeCell ref="AM30:AM31"/>
    <mergeCell ref="AN30:AN31"/>
    <mergeCell ref="AO30:AO31"/>
    <mergeCell ref="AP30:AP31"/>
    <mergeCell ref="AI30:AI31"/>
    <mergeCell ref="AJ30:AJ31"/>
    <mergeCell ref="AK30:AK31"/>
    <mergeCell ref="AL30:AL31"/>
    <mergeCell ref="AN28:AN29"/>
    <mergeCell ref="AO28:AO29"/>
    <mergeCell ref="AP28:AP29"/>
    <mergeCell ref="AQ28:AQ29"/>
    <mergeCell ref="AO24:AO25"/>
    <mergeCell ref="AP24:AP25"/>
    <mergeCell ref="AQ24:AQ25"/>
    <mergeCell ref="AD28:AD29"/>
    <mergeCell ref="AG28:AG29"/>
    <mergeCell ref="AI28:AI29"/>
    <mergeCell ref="AJ28:AJ29"/>
    <mergeCell ref="AK28:AK29"/>
    <mergeCell ref="AL28:AL29"/>
    <mergeCell ref="AM28:AM29"/>
    <mergeCell ref="AP22:AP23"/>
    <mergeCell ref="AQ22:AQ23"/>
    <mergeCell ref="AD24:AD25"/>
    <mergeCell ref="AG24:AG25"/>
    <mergeCell ref="AI24:AI25"/>
    <mergeCell ref="AJ24:AJ25"/>
    <mergeCell ref="AK24:AK25"/>
    <mergeCell ref="AL24:AL25"/>
    <mergeCell ref="AM24:AM25"/>
    <mergeCell ref="AN24:AN25"/>
    <mergeCell ref="AQ20:AQ21"/>
    <mergeCell ref="AD22:AD23"/>
    <mergeCell ref="AG22:AG23"/>
    <mergeCell ref="AI22:AI23"/>
    <mergeCell ref="AJ22:AJ23"/>
    <mergeCell ref="AK22:AK23"/>
    <mergeCell ref="AL22:AL23"/>
    <mergeCell ref="AM22:AM23"/>
    <mergeCell ref="AN22:AN23"/>
    <mergeCell ref="AO22:AO23"/>
    <mergeCell ref="AM20:AM21"/>
    <mergeCell ref="AN20:AN21"/>
    <mergeCell ref="AO20:AO21"/>
    <mergeCell ref="AP20:AP21"/>
    <mergeCell ref="AI20:AI21"/>
    <mergeCell ref="AJ20:AJ21"/>
    <mergeCell ref="AK20:AK21"/>
    <mergeCell ref="AL20:AL21"/>
    <mergeCell ref="AN18:AN19"/>
    <mergeCell ref="AO18:AO19"/>
    <mergeCell ref="AP18:AP19"/>
    <mergeCell ref="AQ18:AQ19"/>
    <mergeCell ref="AO16:AO17"/>
    <mergeCell ref="AP16:AP17"/>
    <mergeCell ref="AQ16:AQ17"/>
    <mergeCell ref="AD18:AD19"/>
    <mergeCell ref="AG18:AG19"/>
    <mergeCell ref="AI18:AI19"/>
    <mergeCell ref="AJ18:AJ19"/>
    <mergeCell ref="AK18:AK19"/>
    <mergeCell ref="AL18:AL19"/>
    <mergeCell ref="AM18:AM19"/>
    <mergeCell ref="AP14:AP15"/>
    <mergeCell ref="AQ14:AQ15"/>
    <mergeCell ref="AD16:AD17"/>
    <mergeCell ref="AG16:AG17"/>
    <mergeCell ref="AI16:AI17"/>
    <mergeCell ref="AJ16:AJ17"/>
    <mergeCell ref="AK16:AK17"/>
    <mergeCell ref="AL16:AL17"/>
    <mergeCell ref="AM16:AM17"/>
    <mergeCell ref="AN16:AN17"/>
    <mergeCell ref="AQ10:AQ11"/>
    <mergeCell ref="AD14:AD15"/>
    <mergeCell ref="AG14:AG15"/>
    <mergeCell ref="AI14:AI15"/>
    <mergeCell ref="AJ14:AJ15"/>
    <mergeCell ref="AK14:AK15"/>
    <mergeCell ref="AL14:AL15"/>
    <mergeCell ref="AM14:AM15"/>
    <mergeCell ref="AN14:AN15"/>
    <mergeCell ref="AO14:AO15"/>
    <mergeCell ref="AM10:AM11"/>
    <mergeCell ref="AN10:AN11"/>
    <mergeCell ref="AO10:AO11"/>
    <mergeCell ref="AP10:AP11"/>
    <mergeCell ref="AI10:AI11"/>
    <mergeCell ref="AJ10:AJ11"/>
    <mergeCell ref="AK10:AK11"/>
    <mergeCell ref="AL10:AL11"/>
    <mergeCell ref="AN8:AN9"/>
    <mergeCell ref="AO8:AO9"/>
    <mergeCell ref="AP8:AP9"/>
    <mergeCell ref="AQ8:AQ9"/>
    <mergeCell ref="AO6:AO7"/>
    <mergeCell ref="AP6:AP7"/>
    <mergeCell ref="AQ6:AQ7"/>
    <mergeCell ref="AD8:AD9"/>
    <mergeCell ref="AG8:AG9"/>
    <mergeCell ref="AI8:AI9"/>
    <mergeCell ref="AJ8:AJ9"/>
    <mergeCell ref="AK8:AK9"/>
    <mergeCell ref="AL8:AL9"/>
    <mergeCell ref="AM8:AM9"/>
    <mergeCell ref="AP26:AP27"/>
    <mergeCell ref="AQ26:AQ27"/>
    <mergeCell ref="AD6:AD7"/>
    <mergeCell ref="AG6:AG7"/>
    <mergeCell ref="AI6:AI7"/>
    <mergeCell ref="AJ6:AJ7"/>
    <mergeCell ref="AK6:AK7"/>
    <mergeCell ref="AL6:AL7"/>
    <mergeCell ref="AM6:AM7"/>
    <mergeCell ref="AN6:AN7"/>
    <mergeCell ref="AQ12:AQ13"/>
    <mergeCell ref="AD26:AD27"/>
    <mergeCell ref="AG26:AG27"/>
    <mergeCell ref="AI26:AI27"/>
    <mergeCell ref="AJ26:AJ27"/>
    <mergeCell ref="AK26:AK27"/>
    <mergeCell ref="AL26:AL27"/>
    <mergeCell ref="AM26:AM27"/>
    <mergeCell ref="AN26:AN27"/>
    <mergeCell ref="AO26:AO27"/>
    <mergeCell ref="AM12:AM13"/>
    <mergeCell ref="AN12:AN13"/>
    <mergeCell ref="AO12:AO13"/>
    <mergeCell ref="AP12:AP13"/>
    <mergeCell ref="AI12:AI13"/>
    <mergeCell ref="AJ12:AJ13"/>
    <mergeCell ref="AK12:AK13"/>
    <mergeCell ref="AL12:AL13"/>
    <mergeCell ref="A6:A13"/>
    <mergeCell ref="A54:D55"/>
    <mergeCell ref="AD12:AD13"/>
    <mergeCell ref="AG12:AG13"/>
    <mergeCell ref="AD10:AD11"/>
    <mergeCell ref="AG10:AG11"/>
    <mergeCell ref="AD20:AD21"/>
    <mergeCell ref="AG20:AG21"/>
    <mergeCell ref="AD30:AD31"/>
    <mergeCell ref="AG30:AG31"/>
    <mergeCell ref="AC12:AC13"/>
    <mergeCell ref="AE12:AE13"/>
    <mergeCell ref="AF12:AF13"/>
    <mergeCell ref="AH12:AH13"/>
    <mergeCell ref="B12:D13"/>
    <mergeCell ref="Z12:Z13"/>
    <mergeCell ref="AA12:AA13"/>
    <mergeCell ref="AB12:AB13"/>
    <mergeCell ref="E12:E13"/>
    <mergeCell ref="F12:F13"/>
    <mergeCell ref="G12:G13"/>
    <mergeCell ref="AC10:AC11"/>
    <mergeCell ref="AE10:AE11"/>
    <mergeCell ref="AF10:AF11"/>
    <mergeCell ref="AH10:AH11"/>
    <mergeCell ref="B10:D11"/>
    <mergeCell ref="Z10:Z11"/>
    <mergeCell ref="AA10:AA11"/>
    <mergeCell ref="AB10:AB11"/>
    <mergeCell ref="E10:E11"/>
    <mergeCell ref="F10:F11"/>
    <mergeCell ref="G10:G11"/>
    <mergeCell ref="AC8:AC9"/>
    <mergeCell ref="AE8:AE9"/>
    <mergeCell ref="AF8:AF9"/>
    <mergeCell ref="AH8:AH9"/>
    <mergeCell ref="B8:D9"/>
    <mergeCell ref="Z8:Z9"/>
    <mergeCell ref="AA8:AA9"/>
    <mergeCell ref="AB8:AB9"/>
    <mergeCell ref="AC6:AC7"/>
    <mergeCell ref="AE6:AE7"/>
    <mergeCell ref="AF6:AF7"/>
    <mergeCell ref="AH6:AH7"/>
    <mergeCell ref="I4:J4"/>
    <mergeCell ref="AA4:AB4"/>
    <mergeCell ref="B6:D7"/>
    <mergeCell ref="Z6:Z7"/>
    <mergeCell ref="AA6:AA7"/>
    <mergeCell ref="AB6:AB7"/>
    <mergeCell ref="E3:E5"/>
    <mergeCell ref="F3:F5"/>
    <mergeCell ref="G3:G5"/>
    <mergeCell ref="E6:E7"/>
    <mergeCell ref="B16:D17"/>
    <mergeCell ref="B18:D19"/>
    <mergeCell ref="B20:D21"/>
    <mergeCell ref="B22:D23"/>
    <mergeCell ref="AL4:AN4"/>
    <mergeCell ref="AO4:AQ4"/>
    <mergeCell ref="Q4:S4"/>
    <mergeCell ref="T4:V4"/>
    <mergeCell ref="W4:Y4"/>
    <mergeCell ref="AI4:AK4"/>
    <mergeCell ref="AF4:AH4"/>
    <mergeCell ref="A60:D60"/>
    <mergeCell ref="K4:M4"/>
    <mergeCell ref="N4:P4"/>
    <mergeCell ref="C34:D35"/>
    <mergeCell ref="C36:D37"/>
    <mergeCell ref="C38:D39"/>
    <mergeCell ref="A59:D59"/>
    <mergeCell ref="A56:D57"/>
    <mergeCell ref="C42:D43"/>
    <mergeCell ref="C50:D51"/>
    <mergeCell ref="AB24:AB25"/>
    <mergeCell ref="AC24:AC25"/>
    <mergeCell ref="Z28:Z29"/>
    <mergeCell ref="AA28:AA29"/>
    <mergeCell ref="AB28:AB29"/>
    <mergeCell ref="AC28:AC29"/>
    <mergeCell ref="Z26:Z27"/>
    <mergeCell ref="AA26:AA27"/>
    <mergeCell ref="AB26:AB27"/>
    <mergeCell ref="AC26:AC27"/>
    <mergeCell ref="AF20:AF21"/>
    <mergeCell ref="AH20:AH21"/>
    <mergeCell ref="AF24:AF25"/>
    <mergeCell ref="AH22:AH23"/>
    <mergeCell ref="AF22:AF23"/>
    <mergeCell ref="AF18:AF19"/>
    <mergeCell ref="AH18:AH19"/>
    <mergeCell ref="Z18:Z19"/>
    <mergeCell ref="AA18:AA19"/>
    <mergeCell ref="AB18:AB19"/>
    <mergeCell ref="AC18:AC19"/>
    <mergeCell ref="AF16:AF17"/>
    <mergeCell ref="AH16:AH17"/>
    <mergeCell ref="Z16:Z17"/>
    <mergeCell ref="AA16:AA17"/>
    <mergeCell ref="AB16:AB17"/>
    <mergeCell ref="AC16:AC17"/>
    <mergeCell ref="A14:A27"/>
    <mergeCell ref="B26:D27"/>
    <mergeCell ref="B14:D15"/>
    <mergeCell ref="AE16:AE17"/>
    <mergeCell ref="AE18:AE19"/>
    <mergeCell ref="Z20:Z21"/>
    <mergeCell ref="AA20:AA21"/>
    <mergeCell ref="AB20:AB21"/>
    <mergeCell ref="AC20:AC21"/>
    <mergeCell ref="AE24:AE25"/>
    <mergeCell ref="AE14:AE15"/>
    <mergeCell ref="C28:D29"/>
    <mergeCell ref="C30:D31"/>
    <mergeCell ref="B24:D25"/>
    <mergeCell ref="AE20:AE21"/>
    <mergeCell ref="AE22:AE23"/>
    <mergeCell ref="Z22:Z23"/>
    <mergeCell ref="AA22:AA23"/>
    <mergeCell ref="AB22:AB23"/>
    <mergeCell ref="AC22:AC23"/>
    <mergeCell ref="AB44:AB45"/>
    <mergeCell ref="Z3:AQ3"/>
    <mergeCell ref="H3:Y3"/>
    <mergeCell ref="AH14:AH15"/>
    <mergeCell ref="AF14:AF15"/>
    <mergeCell ref="AC4:AE4"/>
    <mergeCell ref="Z14:Z15"/>
    <mergeCell ref="AA14:AA15"/>
    <mergeCell ref="AB14:AB15"/>
    <mergeCell ref="AC14:AC15"/>
    <mergeCell ref="Z48:Z49"/>
    <mergeCell ref="AA48:AA49"/>
    <mergeCell ref="AB30:AB31"/>
    <mergeCell ref="C44:D45"/>
    <mergeCell ref="C46:D47"/>
    <mergeCell ref="C48:D49"/>
    <mergeCell ref="AB36:AB37"/>
    <mergeCell ref="AB38:AB39"/>
    <mergeCell ref="AB48:AB49"/>
    <mergeCell ref="Z44:Z45"/>
    <mergeCell ref="Z32:Z33"/>
    <mergeCell ref="AA32:AA33"/>
    <mergeCell ref="A40:B47"/>
    <mergeCell ref="Z36:Z37"/>
    <mergeCell ref="AA36:AA37"/>
    <mergeCell ref="Z38:Z39"/>
    <mergeCell ref="AA38:AA39"/>
    <mergeCell ref="AA44:AA45"/>
    <mergeCell ref="C32:D33"/>
    <mergeCell ref="A28:B39"/>
    <mergeCell ref="A58:D58"/>
    <mergeCell ref="Z24:Z25"/>
    <mergeCell ref="AA24:AA25"/>
    <mergeCell ref="AH24:AH25"/>
    <mergeCell ref="AE28:AE29"/>
    <mergeCell ref="AF28:AF29"/>
    <mergeCell ref="AH28:AH29"/>
    <mergeCell ref="Z30:Z31"/>
    <mergeCell ref="AA30:AA31"/>
    <mergeCell ref="C52:D53"/>
    <mergeCell ref="AC30:AC31"/>
    <mergeCell ref="AE30:AE31"/>
    <mergeCell ref="AF30:AF31"/>
    <mergeCell ref="AH30:AH31"/>
    <mergeCell ref="AE34:AE35"/>
    <mergeCell ref="AF34:AF35"/>
    <mergeCell ref="AH34:AH35"/>
    <mergeCell ref="AB32:AB33"/>
    <mergeCell ref="AC32:AC33"/>
    <mergeCell ref="AE32:AE33"/>
    <mergeCell ref="AF32:AF33"/>
    <mergeCell ref="Z34:Z35"/>
    <mergeCell ref="AA34:AA35"/>
    <mergeCell ref="AB34:AB35"/>
    <mergeCell ref="AC34:AC35"/>
    <mergeCell ref="AC36:AC37"/>
    <mergeCell ref="AE36:AE37"/>
    <mergeCell ref="AF36:AF37"/>
    <mergeCell ref="AH36:AH37"/>
    <mergeCell ref="AC38:AC39"/>
    <mergeCell ref="AE38:AE39"/>
    <mergeCell ref="AF38:AF39"/>
    <mergeCell ref="AH38:AH39"/>
    <mergeCell ref="AD38:AD39"/>
    <mergeCell ref="AG38:AG39"/>
    <mergeCell ref="AC48:AC49"/>
    <mergeCell ref="AE48:AE49"/>
    <mergeCell ref="AF48:AF49"/>
    <mergeCell ref="AH48:AH49"/>
    <mergeCell ref="Z50:Z51"/>
    <mergeCell ref="AA50:AA51"/>
    <mergeCell ref="AB50:AB51"/>
    <mergeCell ref="AC50:AC51"/>
    <mergeCell ref="Z52:Z53"/>
    <mergeCell ref="AA52:AA53"/>
    <mergeCell ref="AB52:AB53"/>
    <mergeCell ref="AC52:AC53"/>
    <mergeCell ref="AE52:AE53"/>
    <mergeCell ref="AF52:AF53"/>
    <mergeCell ref="AH52:AH53"/>
    <mergeCell ref="Z42:Z43"/>
    <mergeCell ref="AA42:AA43"/>
    <mergeCell ref="AB42:AB43"/>
    <mergeCell ref="AC42:AC43"/>
    <mergeCell ref="AE42:AE43"/>
    <mergeCell ref="AF42:AF43"/>
    <mergeCell ref="AH42:AH43"/>
    <mergeCell ref="AC44:AC45"/>
    <mergeCell ref="AE44:AE45"/>
    <mergeCell ref="AF44:AF45"/>
    <mergeCell ref="AH44:AH45"/>
    <mergeCell ref="AD44:AD45"/>
    <mergeCell ref="AG44:AG45"/>
    <mergeCell ref="Z46:Z47"/>
    <mergeCell ref="AA46:AA47"/>
    <mergeCell ref="AB46:AB47"/>
    <mergeCell ref="AC46:AC47"/>
    <mergeCell ref="AE46:AE47"/>
    <mergeCell ref="AF46:AF47"/>
    <mergeCell ref="AH46:AH47"/>
    <mergeCell ref="AE26:AE27"/>
    <mergeCell ref="AF26:AF27"/>
    <mergeCell ref="AH26:AH27"/>
    <mergeCell ref="AE40:AE41"/>
    <mergeCell ref="AF40:AF41"/>
    <mergeCell ref="AH40:AH41"/>
    <mergeCell ref="AH32:AH33"/>
    <mergeCell ref="Z40:Z41"/>
    <mergeCell ref="AA40:AA41"/>
    <mergeCell ref="AB40:AB41"/>
    <mergeCell ref="AC40:AC41"/>
    <mergeCell ref="AE56:AE57"/>
    <mergeCell ref="AF56:AF57"/>
    <mergeCell ref="AH56:AH57"/>
    <mergeCell ref="Z56:Z57"/>
    <mergeCell ref="AA56:AA57"/>
    <mergeCell ref="AB56:AB57"/>
    <mergeCell ref="AC56:AC57"/>
    <mergeCell ref="F6:F7"/>
    <mergeCell ref="G6:G7"/>
    <mergeCell ref="E8:E9"/>
    <mergeCell ref="F8:F9"/>
    <mergeCell ref="G8:G9"/>
    <mergeCell ref="F24:F25"/>
    <mergeCell ref="G24:G25"/>
    <mergeCell ref="E26:E27"/>
    <mergeCell ref="F26:F27"/>
    <mergeCell ref="G26:G27"/>
    <mergeCell ref="E46:E47"/>
    <mergeCell ref="F46:F47"/>
    <mergeCell ref="G46:G47"/>
    <mergeCell ref="E36:E37"/>
    <mergeCell ref="F36:F37"/>
    <mergeCell ref="G36:G37"/>
    <mergeCell ref="E38:E39"/>
    <mergeCell ref="F38:F39"/>
    <mergeCell ref="G38:G39"/>
    <mergeCell ref="E44:E45"/>
    <mergeCell ref="E50:E51"/>
    <mergeCell ref="F50:F51"/>
    <mergeCell ref="G50:G51"/>
    <mergeCell ref="E52:E53"/>
    <mergeCell ref="F52:F53"/>
    <mergeCell ref="G52:G53"/>
    <mergeCell ref="E54:E55"/>
    <mergeCell ref="F54:F55"/>
    <mergeCell ref="G54:G55"/>
    <mergeCell ref="E56:E57"/>
    <mergeCell ref="F56:F57"/>
    <mergeCell ref="G56:G57"/>
    <mergeCell ref="E14:E15"/>
    <mergeCell ref="F14:F15"/>
    <mergeCell ref="G14:G15"/>
    <mergeCell ref="E16:E17"/>
    <mergeCell ref="F16:F17"/>
    <mergeCell ref="G16:G17"/>
    <mergeCell ref="E18:E19"/>
    <mergeCell ref="F18:F19"/>
    <mergeCell ref="G18:G19"/>
    <mergeCell ref="E20:E21"/>
    <mergeCell ref="F20:F21"/>
    <mergeCell ref="G20:G21"/>
    <mergeCell ref="E22:E23"/>
    <mergeCell ref="F22:F23"/>
    <mergeCell ref="G22:G23"/>
    <mergeCell ref="E30:E31"/>
    <mergeCell ref="F30:F31"/>
    <mergeCell ref="G30:G31"/>
    <mergeCell ref="E28:E29"/>
    <mergeCell ref="F28:F29"/>
    <mergeCell ref="G28:G29"/>
    <mergeCell ref="E24:E25"/>
    <mergeCell ref="G32:G33"/>
    <mergeCell ref="E34:E35"/>
    <mergeCell ref="F34:F35"/>
    <mergeCell ref="G34:G35"/>
    <mergeCell ref="A2:G2"/>
    <mergeCell ref="E48:E49"/>
    <mergeCell ref="F48:F49"/>
    <mergeCell ref="G48:G49"/>
    <mergeCell ref="E40:E41"/>
    <mergeCell ref="F40:F41"/>
    <mergeCell ref="G40:G41"/>
    <mergeCell ref="E42:E43"/>
    <mergeCell ref="E32:E33"/>
    <mergeCell ref="F32:F33"/>
    <mergeCell ref="F42:F43"/>
    <mergeCell ref="G42:G43"/>
    <mergeCell ref="F44:F45"/>
    <mergeCell ref="G44:G45"/>
  </mergeCells>
  <printOptions/>
  <pageMargins left="0.7874015748031497" right="0.1968503937007874" top="0.7874015748031497" bottom="0.3937007874015748" header="0.5118110236220472" footer="0.5118110236220472"/>
  <pageSetup fitToWidth="2" horizontalDpi="300" verticalDpi="300" orientation="landscape" paperSize="9" scale="55" r:id="rId2"/>
  <colBreaks count="1" manualBreakCount="1">
    <brk id="25" min="1" max="59" man="1"/>
  </colBreaks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5:J46"/>
  <sheetViews>
    <sheetView showGridLines="0" showRowColHeaders="0" showZeros="0" workbookViewId="0" topLeftCell="A1">
      <selection activeCell="C19" sqref="C19"/>
    </sheetView>
  </sheetViews>
  <sheetFormatPr defaultColWidth="9.00390625" defaultRowHeight="13.5"/>
  <cols>
    <col min="1" max="1" width="5.25390625" style="96" bestFit="1" customWidth="1"/>
    <col min="2" max="2" width="7.125" style="96" bestFit="1" customWidth="1"/>
    <col min="3" max="3" width="19.625" style="96" customWidth="1"/>
    <col min="4" max="5" width="24.625" style="92" customWidth="1"/>
    <col min="6" max="6" width="9.00390625" style="92" customWidth="1"/>
    <col min="7" max="8" width="4.625" style="92" customWidth="1"/>
    <col min="9" max="10" width="48.625" style="92" customWidth="1"/>
    <col min="11" max="16384" width="9.00390625" style="92" customWidth="1"/>
  </cols>
  <sheetData>
    <row r="1" ht="30" customHeight="1"/>
    <row r="2" ht="7.5" customHeight="1"/>
    <row r="3" ht="19.5" customHeight="1"/>
    <row r="4" ht="6.75" customHeight="1"/>
    <row r="5" spans="1:7" ht="18" customHeight="1">
      <c r="A5" s="96" t="s">
        <v>216</v>
      </c>
      <c r="E5" s="93" t="s">
        <v>36</v>
      </c>
      <c r="G5" s="92" t="s">
        <v>190</v>
      </c>
    </row>
    <row r="6" spans="1:10" ht="18" customHeight="1">
      <c r="A6" s="312" t="s">
        <v>279</v>
      </c>
      <c r="B6" s="313"/>
      <c r="C6" s="314"/>
      <c r="D6" s="323" t="s">
        <v>37</v>
      </c>
      <c r="E6" s="323" t="s">
        <v>38</v>
      </c>
      <c r="G6" s="322"/>
      <c r="H6" s="322"/>
      <c r="I6" s="165" t="s">
        <v>184</v>
      </c>
      <c r="J6" s="165" t="s">
        <v>192</v>
      </c>
    </row>
    <row r="7" spans="1:10" ht="18" customHeight="1">
      <c r="A7" s="315"/>
      <c r="B7" s="316"/>
      <c r="C7" s="317"/>
      <c r="D7" s="324"/>
      <c r="E7" s="324"/>
      <c r="G7" s="325" t="s">
        <v>185</v>
      </c>
      <c r="H7" s="325" t="s">
        <v>187</v>
      </c>
      <c r="I7" s="321"/>
      <c r="J7" s="321"/>
    </row>
    <row r="8" spans="1:10" ht="18" customHeight="1">
      <c r="A8" s="300" t="s">
        <v>224</v>
      </c>
      <c r="B8" s="300" t="s">
        <v>219</v>
      </c>
      <c r="C8" s="95" t="s">
        <v>217</v>
      </c>
      <c r="D8" s="159"/>
      <c r="E8" s="159"/>
      <c r="G8" s="325"/>
      <c r="H8" s="325"/>
      <c r="I8" s="321"/>
      <c r="J8" s="321"/>
    </row>
    <row r="9" spans="1:10" ht="18" customHeight="1">
      <c r="A9" s="301"/>
      <c r="B9" s="301"/>
      <c r="C9" s="95" t="s">
        <v>282</v>
      </c>
      <c r="D9" s="159"/>
      <c r="E9" s="159"/>
      <c r="G9" s="325"/>
      <c r="H9" s="325"/>
      <c r="I9" s="321"/>
      <c r="J9" s="321"/>
    </row>
    <row r="10" spans="1:10" ht="18" customHeight="1">
      <c r="A10" s="301"/>
      <c r="B10" s="301"/>
      <c r="C10" s="95" t="s">
        <v>193</v>
      </c>
      <c r="D10" s="159"/>
      <c r="E10" s="159"/>
      <c r="G10" s="325"/>
      <c r="H10" s="325"/>
      <c r="I10" s="321"/>
      <c r="J10" s="321"/>
    </row>
    <row r="11" spans="1:10" ht="18" customHeight="1">
      <c r="A11" s="301"/>
      <c r="B11" s="302"/>
      <c r="C11" s="97"/>
      <c r="D11" s="159"/>
      <c r="E11" s="159"/>
      <c r="G11" s="325"/>
      <c r="H11" s="325"/>
      <c r="I11" s="321"/>
      <c r="J11" s="321"/>
    </row>
    <row r="12" spans="1:10" ht="18" customHeight="1">
      <c r="A12" s="301"/>
      <c r="B12" s="300" t="s">
        <v>220</v>
      </c>
      <c r="C12" s="95" t="s">
        <v>4</v>
      </c>
      <c r="D12" s="159"/>
      <c r="E12" s="159"/>
      <c r="G12" s="325"/>
      <c r="H12" s="325"/>
      <c r="I12" s="321"/>
      <c r="J12" s="321"/>
    </row>
    <row r="13" spans="1:10" ht="18" customHeight="1">
      <c r="A13" s="301"/>
      <c r="B13" s="301"/>
      <c r="C13" s="95" t="s">
        <v>218</v>
      </c>
      <c r="D13" s="159"/>
      <c r="E13" s="159"/>
      <c r="G13" s="325"/>
      <c r="H13" s="325"/>
      <c r="I13" s="321"/>
      <c r="J13" s="321"/>
    </row>
    <row r="14" spans="1:10" ht="18" customHeight="1">
      <c r="A14" s="301"/>
      <c r="B14" s="301"/>
      <c r="C14" s="95" t="s">
        <v>114</v>
      </c>
      <c r="D14" s="159"/>
      <c r="E14" s="159"/>
      <c r="G14" s="325"/>
      <c r="H14" s="325" t="s">
        <v>188</v>
      </c>
      <c r="I14" s="321"/>
      <c r="J14" s="321"/>
    </row>
    <row r="15" spans="1:10" ht="18" customHeight="1">
      <c r="A15" s="301"/>
      <c r="B15" s="302"/>
      <c r="C15" s="97"/>
      <c r="D15" s="159"/>
      <c r="E15" s="159"/>
      <c r="G15" s="325"/>
      <c r="H15" s="325"/>
      <c r="I15" s="321"/>
      <c r="J15" s="321"/>
    </row>
    <row r="16" spans="1:10" ht="18" customHeight="1">
      <c r="A16" s="301"/>
      <c r="B16" s="300" t="s">
        <v>114</v>
      </c>
      <c r="C16" s="95" t="s">
        <v>194</v>
      </c>
      <c r="D16" s="159"/>
      <c r="E16" s="159"/>
      <c r="G16" s="325"/>
      <c r="H16" s="325"/>
      <c r="I16" s="321"/>
      <c r="J16" s="321"/>
    </row>
    <row r="17" spans="1:10" ht="18" customHeight="1">
      <c r="A17" s="301"/>
      <c r="B17" s="301"/>
      <c r="C17" s="95" t="s">
        <v>195</v>
      </c>
      <c r="D17" s="159"/>
      <c r="E17" s="159"/>
      <c r="G17" s="325"/>
      <c r="H17" s="325"/>
      <c r="I17" s="321"/>
      <c r="J17" s="321"/>
    </row>
    <row r="18" spans="1:10" ht="18" customHeight="1">
      <c r="A18" s="301"/>
      <c r="B18" s="301"/>
      <c r="C18" s="95" t="s">
        <v>196</v>
      </c>
      <c r="D18" s="159"/>
      <c r="E18" s="159"/>
      <c r="G18" s="325"/>
      <c r="H18" s="325"/>
      <c r="I18" s="321"/>
      <c r="J18" s="321"/>
    </row>
    <row r="19" spans="1:10" ht="18" customHeight="1">
      <c r="A19" s="302"/>
      <c r="B19" s="302"/>
      <c r="C19" s="97"/>
      <c r="D19" s="159"/>
      <c r="E19" s="159"/>
      <c r="G19" s="325"/>
      <c r="H19" s="325"/>
      <c r="I19" s="321"/>
      <c r="J19" s="321"/>
    </row>
    <row r="20" spans="1:10" ht="18" customHeight="1">
      <c r="A20" s="300" t="s">
        <v>223</v>
      </c>
      <c r="B20" s="202" t="s">
        <v>221</v>
      </c>
      <c r="C20" s="95" t="s">
        <v>197</v>
      </c>
      <c r="D20" s="159"/>
      <c r="E20" s="159"/>
      <c r="G20" s="325"/>
      <c r="H20" s="325" t="s">
        <v>189</v>
      </c>
      <c r="I20" s="321"/>
      <c r="J20" s="321"/>
    </row>
    <row r="21" spans="1:10" ht="18" customHeight="1">
      <c r="A21" s="301"/>
      <c r="B21" s="203"/>
      <c r="C21" s="95" t="s">
        <v>198</v>
      </c>
      <c r="D21" s="159"/>
      <c r="E21" s="159"/>
      <c r="G21" s="325"/>
      <c r="H21" s="325"/>
      <c r="I21" s="321"/>
      <c r="J21" s="321"/>
    </row>
    <row r="22" spans="1:10" ht="18" customHeight="1">
      <c r="A22" s="301"/>
      <c r="B22" s="203"/>
      <c r="C22" s="95" t="s">
        <v>199</v>
      </c>
      <c r="D22" s="159"/>
      <c r="E22" s="159"/>
      <c r="G22" s="325"/>
      <c r="H22" s="325"/>
      <c r="I22" s="321"/>
      <c r="J22" s="321"/>
    </row>
    <row r="23" spans="1:10" ht="18" customHeight="1">
      <c r="A23" s="301"/>
      <c r="B23" s="203"/>
      <c r="C23" s="95" t="s">
        <v>200</v>
      </c>
      <c r="D23" s="159"/>
      <c r="E23" s="159"/>
      <c r="G23" s="325"/>
      <c r="H23" s="325"/>
      <c r="I23" s="321"/>
      <c r="J23" s="321"/>
    </row>
    <row r="24" spans="1:10" ht="18" customHeight="1">
      <c r="A24" s="301"/>
      <c r="B24" s="203"/>
      <c r="C24" s="95" t="s">
        <v>4</v>
      </c>
      <c r="D24" s="159"/>
      <c r="E24" s="159"/>
      <c r="G24" s="325"/>
      <c r="H24" s="325"/>
      <c r="I24" s="321"/>
      <c r="J24" s="321"/>
    </row>
    <row r="25" spans="1:10" ht="18" customHeight="1">
      <c r="A25" s="301"/>
      <c r="B25" s="203"/>
      <c r="C25" s="95" t="s">
        <v>39</v>
      </c>
      <c r="D25" s="159"/>
      <c r="E25" s="159"/>
      <c r="G25" s="325"/>
      <c r="H25" s="325"/>
      <c r="I25" s="321"/>
      <c r="J25" s="321"/>
    </row>
    <row r="26" spans="1:10" ht="18" customHeight="1">
      <c r="A26" s="301"/>
      <c r="B26" s="204"/>
      <c r="C26" s="97"/>
      <c r="D26" s="159"/>
      <c r="E26" s="159"/>
      <c r="G26" s="325" t="s">
        <v>186</v>
      </c>
      <c r="H26" s="325" t="s">
        <v>187</v>
      </c>
      <c r="I26" s="321"/>
      <c r="J26" s="321"/>
    </row>
    <row r="27" spans="1:10" ht="18" customHeight="1">
      <c r="A27" s="301"/>
      <c r="B27" s="303" t="s">
        <v>201</v>
      </c>
      <c r="C27" s="95" t="s">
        <v>202</v>
      </c>
      <c r="D27" s="159"/>
      <c r="E27" s="159"/>
      <c r="G27" s="325"/>
      <c r="H27" s="325"/>
      <c r="I27" s="321"/>
      <c r="J27" s="321"/>
    </row>
    <row r="28" spans="1:10" ht="18" customHeight="1">
      <c r="A28" s="301"/>
      <c r="B28" s="304"/>
      <c r="C28" s="95" t="s">
        <v>203</v>
      </c>
      <c r="D28" s="159"/>
      <c r="E28" s="159"/>
      <c r="G28" s="325"/>
      <c r="H28" s="325"/>
      <c r="I28" s="321"/>
      <c r="J28" s="321"/>
    </row>
    <row r="29" spans="1:10" ht="18" customHeight="1">
      <c r="A29" s="301"/>
      <c r="B29" s="305"/>
      <c r="C29" s="97"/>
      <c r="D29" s="159"/>
      <c r="E29" s="159"/>
      <c r="G29" s="325"/>
      <c r="H29" s="325"/>
      <c r="I29" s="321"/>
      <c r="J29" s="321"/>
    </row>
    <row r="30" spans="1:10" ht="18" customHeight="1">
      <c r="A30" s="301"/>
      <c r="B30" s="300" t="s">
        <v>204</v>
      </c>
      <c r="C30" s="95" t="s">
        <v>205</v>
      </c>
      <c r="D30" s="159"/>
      <c r="E30" s="159"/>
      <c r="G30" s="325"/>
      <c r="H30" s="325"/>
      <c r="I30" s="321"/>
      <c r="J30" s="321"/>
    </row>
    <row r="31" spans="1:10" ht="18" customHeight="1">
      <c r="A31" s="301"/>
      <c r="B31" s="301"/>
      <c r="C31" s="95" t="s">
        <v>206</v>
      </c>
      <c r="D31" s="159"/>
      <c r="E31" s="159"/>
      <c r="G31" s="325"/>
      <c r="H31" s="325"/>
      <c r="I31" s="321"/>
      <c r="J31" s="321"/>
    </row>
    <row r="32" spans="1:10" ht="18" customHeight="1">
      <c r="A32" s="302"/>
      <c r="B32" s="302"/>
      <c r="C32" s="97"/>
      <c r="D32" s="160"/>
      <c r="E32" s="160"/>
      <c r="G32" s="325"/>
      <c r="H32" s="325"/>
      <c r="I32" s="321"/>
      <c r="J32" s="321"/>
    </row>
    <row r="33" spans="1:10" ht="18" customHeight="1">
      <c r="A33" s="318" t="s">
        <v>9</v>
      </c>
      <c r="B33" s="319"/>
      <c r="C33" s="320"/>
      <c r="D33" s="160"/>
      <c r="E33" s="160"/>
      <c r="G33" s="325"/>
      <c r="H33" s="325" t="s">
        <v>188</v>
      </c>
      <c r="I33" s="321"/>
      <c r="J33" s="321"/>
    </row>
    <row r="34" spans="1:10" ht="18" customHeight="1">
      <c r="A34" s="300" t="s">
        <v>207</v>
      </c>
      <c r="B34" s="307" t="s">
        <v>222</v>
      </c>
      <c r="C34" s="95" t="s">
        <v>208</v>
      </c>
      <c r="D34" s="160"/>
      <c r="E34" s="160"/>
      <c r="G34" s="325"/>
      <c r="H34" s="325"/>
      <c r="I34" s="321"/>
      <c r="J34" s="321"/>
    </row>
    <row r="35" spans="1:10" ht="18" customHeight="1">
      <c r="A35" s="301"/>
      <c r="B35" s="309"/>
      <c r="C35" s="95" t="s">
        <v>209</v>
      </c>
      <c r="D35" s="160"/>
      <c r="E35" s="160"/>
      <c r="G35" s="325"/>
      <c r="H35" s="325"/>
      <c r="I35" s="321"/>
      <c r="J35" s="321"/>
    </row>
    <row r="36" spans="1:10" ht="18" customHeight="1">
      <c r="A36" s="301"/>
      <c r="B36" s="309"/>
      <c r="C36" s="95" t="s">
        <v>225</v>
      </c>
      <c r="D36" s="160"/>
      <c r="E36" s="160"/>
      <c r="G36" s="325"/>
      <c r="H36" s="325"/>
      <c r="I36" s="321"/>
      <c r="J36" s="321"/>
    </row>
    <row r="37" spans="1:10" ht="18" customHeight="1">
      <c r="A37" s="301"/>
      <c r="B37" s="309"/>
      <c r="C37" s="95" t="s">
        <v>210</v>
      </c>
      <c r="D37" s="160"/>
      <c r="E37" s="160"/>
      <c r="G37" s="325"/>
      <c r="H37" s="325"/>
      <c r="I37" s="321"/>
      <c r="J37" s="321"/>
    </row>
    <row r="38" spans="1:10" ht="18" customHeight="1">
      <c r="A38" s="301"/>
      <c r="B38" s="309"/>
      <c r="C38" s="95" t="s">
        <v>211</v>
      </c>
      <c r="D38" s="160"/>
      <c r="E38" s="160"/>
      <c r="G38" s="325"/>
      <c r="H38" s="325"/>
      <c r="I38" s="321"/>
      <c r="J38" s="321"/>
    </row>
    <row r="39" spans="1:10" ht="18" customHeight="1">
      <c r="A39" s="301"/>
      <c r="B39" s="311"/>
      <c r="C39" s="97"/>
      <c r="D39" s="160"/>
      <c r="E39" s="160"/>
      <c r="G39" s="325"/>
      <c r="H39" s="325" t="s">
        <v>189</v>
      </c>
      <c r="I39" s="321"/>
      <c r="J39" s="321"/>
    </row>
    <row r="40" spans="1:10" ht="18" customHeight="1">
      <c r="A40" s="301"/>
      <c r="B40" s="303" t="s">
        <v>212</v>
      </c>
      <c r="C40" s="95" t="s">
        <v>213</v>
      </c>
      <c r="D40" s="160"/>
      <c r="E40" s="160"/>
      <c r="G40" s="325"/>
      <c r="H40" s="325"/>
      <c r="I40" s="321"/>
      <c r="J40" s="321"/>
    </row>
    <row r="41" spans="1:10" ht="18" customHeight="1">
      <c r="A41" s="302"/>
      <c r="B41" s="305"/>
      <c r="C41" s="97"/>
      <c r="D41" s="160"/>
      <c r="E41" s="160"/>
      <c r="G41" s="325"/>
      <c r="H41" s="325"/>
      <c r="I41" s="321"/>
      <c r="J41" s="321"/>
    </row>
    <row r="42" spans="1:10" ht="18" customHeight="1">
      <c r="A42" s="306" t="s">
        <v>214</v>
      </c>
      <c r="B42" s="307"/>
      <c r="C42" s="95" t="s">
        <v>6</v>
      </c>
      <c r="D42" s="160"/>
      <c r="E42" s="160"/>
      <c r="G42" s="325"/>
      <c r="H42" s="325"/>
      <c r="I42" s="321"/>
      <c r="J42" s="321"/>
    </row>
    <row r="43" spans="1:10" ht="18" customHeight="1">
      <c r="A43" s="308"/>
      <c r="B43" s="309"/>
      <c r="C43" s="95" t="s">
        <v>215</v>
      </c>
      <c r="D43" s="160"/>
      <c r="E43" s="160"/>
      <c r="G43" s="325"/>
      <c r="H43" s="325"/>
      <c r="I43" s="321"/>
      <c r="J43" s="321"/>
    </row>
    <row r="44" spans="1:10" ht="18" customHeight="1">
      <c r="A44" s="310"/>
      <c r="B44" s="311"/>
      <c r="C44" s="97"/>
      <c r="D44" s="160"/>
      <c r="E44" s="160"/>
      <c r="G44" s="325"/>
      <c r="H44" s="325"/>
      <c r="I44" s="321"/>
      <c r="J44" s="321"/>
    </row>
    <row r="45" spans="7:10" ht="18" customHeight="1">
      <c r="G45" s="94"/>
      <c r="H45" s="94"/>
      <c r="I45" s="94"/>
      <c r="J45" s="94"/>
    </row>
    <row r="46" spans="7:10" ht="18" customHeight="1">
      <c r="G46" s="94"/>
      <c r="H46" s="94"/>
      <c r="I46" s="94"/>
      <c r="J46" s="94"/>
    </row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</sheetData>
  <sheetProtection sheet="1" insertColumns="0" insertRows="0" insertHyperlinks="0" deleteColumns="0" deleteRows="0" sort="0" autoFilter="0" pivotTables="0"/>
  <mergeCells count="37">
    <mergeCell ref="G26:G44"/>
    <mergeCell ref="H7:H13"/>
    <mergeCell ref="H14:H19"/>
    <mergeCell ref="H20:H25"/>
    <mergeCell ref="H26:H32"/>
    <mergeCell ref="H33:H38"/>
    <mergeCell ref="H39:H44"/>
    <mergeCell ref="I20:I25"/>
    <mergeCell ref="J20:J25"/>
    <mergeCell ref="D6:D7"/>
    <mergeCell ref="E6:E7"/>
    <mergeCell ref="I7:I13"/>
    <mergeCell ref="G7:G25"/>
    <mergeCell ref="I39:I44"/>
    <mergeCell ref="J39:J44"/>
    <mergeCell ref="G6:H6"/>
    <mergeCell ref="I26:I32"/>
    <mergeCell ref="J26:J32"/>
    <mergeCell ref="I33:I38"/>
    <mergeCell ref="J33:J38"/>
    <mergeCell ref="J7:J13"/>
    <mergeCell ref="I14:I19"/>
    <mergeCell ref="J14:J19"/>
    <mergeCell ref="A42:B44"/>
    <mergeCell ref="A6:C7"/>
    <mergeCell ref="B8:B11"/>
    <mergeCell ref="B12:B15"/>
    <mergeCell ref="A33:C33"/>
    <mergeCell ref="B34:B39"/>
    <mergeCell ref="A34:A41"/>
    <mergeCell ref="B40:B41"/>
    <mergeCell ref="B16:B19"/>
    <mergeCell ref="B20:B26"/>
    <mergeCell ref="A8:A19"/>
    <mergeCell ref="A20:A32"/>
    <mergeCell ref="B27:B29"/>
    <mergeCell ref="B30:B32"/>
  </mergeCells>
  <printOptions/>
  <pageMargins left="0.7874015748031497" right="0.5905511811023623" top="0.7874015748031497" bottom="0.3937007874015748" header="0.5118110236220472" footer="0.5118110236220472"/>
  <pageSetup fitToHeight="1" fitToWidth="1" horizontalDpi="300" verticalDpi="300" orientation="landscape" paperSize="9" scale="6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群馬県畜産協会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hshio</dc:creator>
  <cp:keywords/>
  <dc:description/>
  <cp:lastModifiedBy>chiku-191</cp:lastModifiedBy>
  <cp:lastPrinted>2006-02-14T08:45:21Z</cp:lastPrinted>
  <dcterms:created xsi:type="dcterms:W3CDTF">2001-05-28T05:09:24Z</dcterms:created>
  <dcterms:modified xsi:type="dcterms:W3CDTF">2006-02-14T08:46:32Z</dcterms:modified>
  <cp:category/>
  <cp:version/>
  <cp:contentType/>
  <cp:contentStatus/>
</cp:coreProperties>
</file>